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udget Committee\"/>
    </mc:Choice>
  </mc:AlternateContent>
  <xr:revisionPtr revIDLastSave="0" documentId="13_ncr:1_{EA86662C-7BFC-4DD1-B38A-E46989C675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ERVE FUND" sheetId="3" r:id="rId1"/>
    <sheet name="RESOURCES" sheetId="1" r:id="rId2"/>
    <sheet name="EXPENDITUR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2" l="1"/>
  <c r="F35" i="2"/>
  <c r="F48" i="2" s="1"/>
  <c r="F51" i="2" l="1"/>
  <c r="F20" i="1"/>
  <c r="E35" i="2"/>
  <c r="C35" i="2"/>
  <c r="B35" i="2"/>
  <c r="A35" i="2"/>
  <c r="C46" i="2"/>
  <c r="E46" i="2"/>
  <c r="F18" i="1"/>
  <c r="G11" i="1"/>
  <c r="G16" i="1" s="1"/>
  <c r="C11" i="1"/>
  <c r="C16" i="1" s="1"/>
  <c r="D11" i="1"/>
  <c r="E48" i="2" l="1"/>
  <c r="E51" i="2" s="1"/>
  <c r="D9" i="3" l="1"/>
  <c r="D22" i="3" s="1"/>
  <c r="G9" i="3"/>
  <c r="G22" i="3" s="1"/>
  <c r="F9" i="3"/>
  <c r="F22" i="3" s="1"/>
  <c r="C9" i="3"/>
  <c r="C22" i="3" s="1"/>
  <c r="A22" i="3" l="1"/>
  <c r="B9" i="3"/>
  <c r="B22" i="3" s="1"/>
  <c r="B11" i="1" l="1"/>
  <c r="B16" i="1" s="1"/>
  <c r="F11" i="1" l="1"/>
  <c r="F16" i="1" s="1"/>
  <c r="A11" i="1"/>
  <c r="A16" i="1" s="1"/>
</calcChain>
</file>

<file path=xl/sharedStrings.xml><?xml version="1.0" encoding="utf-8"?>
<sst xmlns="http://schemas.openxmlformats.org/spreadsheetml/2006/main" count="140" uniqueCount="95">
  <si>
    <t>Actual</t>
  </si>
  <si>
    <t>Adopted</t>
  </si>
  <si>
    <t>PROPOSED</t>
  </si>
  <si>
    <t>APPROVED</t>
  </si>
  <si>
    <t>ADOPTED</t>
  </si>
  <si>
    <t>RESOURCES</t>
  </si>
  <si>
    <t>Taxes Collected in Year Levied</t>
  </si>
  <si>
    <t>TOTAL RESOURCES</t>
  </si>
  <si>
    <t>Total Resources, Except Taxes to be Levied</t>
  </si>
  <si>
    <t>by Budget Officer</t>
  </si>
  <si>
    <t>by B. Committee</t>
  </si>
  <si>
    <t>by District Board</t>
  </si>
  <si>
    <t>EXPENDITURES</t>
  </si>
  <si>
    <t>GENERAL FUND</t>
  </si>
  <si>
    <t>EXPENDITURE DESCRIPTION</t>
  </si>
  <si>
    <t>MATERIALS &amp; SERVICES</t>
  </si>
  <si>
    <t>TOTAL MATERIALS &amp; SERVICES</t>
  </si>
  <si>
    <t>TOTAL CAPITAL OUTLAY</t>
  </si>
  <si>
    <t>TRANSFERRED TO OTHER FUNDS</t>
  </si>
  <si>
    <t>TOTAL TRANSFERS &amp; CONTINGENCIES</t>
  </si>
  <si>
    <t>TOTAL EXPENDITURES</t>
  </si>
  <si>
    <t>RESOURCE DESCRIPTION</t>
  </si>
  <si>
    <t xml:space="preserve">     a.  Bond</t>
  </si>
  <si>
    <t xml:space="preserve">     b.  Liability</t>
  </si>
  <si>
    <t xml:space="preserve">     c.  Worker's Compensation</t>
  </si>
  <si>
    <t xml:space="preserve">     a.  Miscellaneous</t>
  </si>
  <si>
    <t xml:space="preserve">     b.  Postage</t>
  </si>
  <si>
    <t xml:space="preserve">     c.  Supplies</t>
  </si>
  <si>
    <t>2.  General Operating Contingency</t>
  </si>
  <si>
    <t>1.  Beginning Fund Balance:</t>
  </si>
  <si>
    <t>2.  Previously levied taxes to be received</t>
  </si>
  <si>
    <t>3.  Interest</t>
  </si>
  <si>
    <t>Administration</t>
  </si>
  <si>
    <t>Audit</t>
  </si>
  <si>
    <t>Audit Report, State Filing Fee</t>
  </si>
  <si>
    <t>Elections</t>
  </si>
  <si>
    <t>Insurance:</t>
  </si>
  <si>
    <t>Legal</t>
  </si>
  <si>
    <t>Legal Advertising</t>
  </si>
  <si>
    <t>Membership Fee:  SDAO</t>
  </si>
  <si>
    <t>Office Expenses:</t>
  </si>
  <si>
    <t>Travel &amp; Training</t>
  </si>
  <si>
    <t xml:space="preserve">     1. Knowledge Based Initiatives</t>
  </si>
  <si>
    <t xml:space="preserve">     3. Policy Initiatives</t>
  </si>
  <si>
    <t>Engineering, Misc</t>
  </si>
  <si>
    <t xml:space="preserve">     2. Projects - Physical </t>
  </si>
  <si>
    <t xml:space="preserve">          a. Dedicated</t>
  </si>
  <si>
    <t xml:space="preserve">          b. Other</t>
  </si>
  <si>
    <t>Projects:  Other</t>
  </si>
  <si>
    <t xml:space="preserve">     d.  Telephone/office storage</t>
  </si>
  <si>
    <t xml:space="preserve">     e.  Website</t>
  </si>
  <si>
    <t>Ash Creek 10 Year Plan:</t>
  </si>
  <si>
    <t xml:space="preserve"> </t>
  </si>
  <si>
    <t>Est. Actual</t>
  </si>
  <si>
    <t>1.  Transfers Out - To Reserve Fund</t>
  </si>
  <si>
    <t>DESCRIPTION</t>
  </si>
  <si>
    <t>Beginning Fund Balance</t>
  </si>
  <si>
    <t>Transfers In</t>
  </si>
  <si>
    <t>Interest</t>
  </si>
  <si>
    <t>TOTAL SOURCES</t>
  </si>
  <si>
    <t>Capital Expense</t>
  </si>
  <si>
    <t xml:space="preserve">Capital Expense - Projects </t>
  </si>
  <si>
    <t>TOTAL CAPITAL EXPENSE</t>
  </si>
  <si>
    <t>TOTAL TRF, DEBT, CONTINGENCY</t>
  </si>
  <si>
    <t>TOTAL USES</t>
  </si>
  <si>
    <t xml:space="preserve">     f.   Office Space</t>
  </si>
  <si>
    <t>Contingency</t>
  </si>
  <si>
    <t>USES:</t>
  </si>
  <si>
    <t>SOURCES:</t>
  </si>
  <si>
    <t>RESERVE FUND</t>
  </si>
  <si>
    <t>Gun Club Rd</t>
  </si>
  <si>
    <t>Holman Flume</t>
  </si>
  <si>
    <t>Potential projects</t>
  </si>
  <si>
    <t>Mint Valley</t>
  </si>
  <si>
    <t>FY 20-22</t>
  </si>
  <si>
    <t>Accountant</t>
  </si>
  <si>
    <t>Riverview Park</t>
  </si>
  <si>
    <t>FY 22-24</t>
  </si>
  <si>
    <t>Ending Fund  Balance</t>
  </si>
  <si>
    <t>FISCAL YEAR JULY 1, 2026 - JUNE 30, 2028</t>
  </si>
  <si>
    <t>by Committee</t>
  </si>
  <si>
    <t>FY 24-26</t>
  </si>
  <si>
    <t xml:space="preserve">     a.  Available Cash On Hand (cash basis)</t>
  </si>
  <si>
    <t>Est.  Actual</t>
  </si>
  <si>
    <t>FISCAL YEAR JULY 1, 2026- JUNE 30, 2028</t>
  </si>
  <si>
    <t>Taxes estimated to be received</t>
  </si>
  <si>
    <t>Godsey Rd</t>
  </si>
  <si>
    <t xml:space="preserve">Actual </t>
  </si>
  <si>
    <t>TOTAL PERSONALSERVICES</t>
  </si>
  <si>
    <t>4.  Miscellaneous Resources</t>
  </si>
  <si>
    <t>Reserves for Reserve Fund</t>
  </si>
  <si>
    <t xml:space="preserve">     g. Email</t>
  </si>
  <si>
    <t>RESERVE FUND BALANCE</t>
  </si>
  <si>
    <t>ENDING GENERAL FUND BALANCE</t>
  </si>
  <si>
    <t>Available for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</si>
</sst>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.00_);_([$$-409]* \(#,##0.00\);_([$$-409]* &quot;-&quot;??_);_(@_)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3" fillId="3" borderId="2" xfId="0" applyFont="1" applyFill="1" applyBorder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/>
    <xf numFmtId="44" fontId="4" fillId="0" borderId="2" xfId="1" applyFont="1" applyBorder="1"/>
    <xf numFmtId="0" fontId="4" fillId="0" borderId="2" xfId="0" applyFont="1" applyBorder="1"/>
    <xf numFmtId="164" fontId="4" fillId="0" borderId="2" xfId="1" applyNumberFormat="1" applyFont="1" applyBorder="1"/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164" fontId="4" fillId="0" borderId="0" xfId="0" applyNumberFormat="1" applyFont="1"/>
    <xf numFmtId="164" fontId="4" fillId="0" borderId="1" xfId="1" applyNumberFormat="1" applyFont="1" applyBorder="1"/>
    <xf numFmtId="164" fontId="4" fillId="0" borderId="2" xfId="1" applyNumberFormat="1" applyFont="1" applyFill="1" applyBorder="1"/>
    <xf numFmtId="164" fontId="4" fillId="0" borderId="3" xfId="1" applyNumberFormat="1" applyFont="1" applyFill="1" applyBorder="1"/>
    <xf numFmtId="164" fontId="4" fillId="0" borderId="7" xfId="1" applyNumberFormat="1" applyFont="1" applyBorder="1"/>
    <xf numFmtId="164" fontId="4" fillId="0" borderId="8" xfId="1" applyNumberFormat="1" applyFont="1" applyBorder="1"/>
    <xf numFmtId="0" fontId="4" fillId="0" borderId="8" xfId="0" applyFont="1" applyBorder="1"/>
    <xf numFmtId="0" fontId="4" fillId="0" borderId="3" xfId="0" applyFont="1" applyBorder="1"/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2" xfId="1" applyNumberFormat="1" applyFont="1" applyBorder="1"/>
    <xf numFmtId="0" fontId="3" fillId="3" borderId="12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6" fontId="3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64" fontId="4" fillId="0" borderId="1" xfId="1" applyNumberFormat="1" applyFont="1" applyBorder="1" applyAlignment="1">
      <alignment horizontal="left" vertical="center"/>
    </xf>
    <xf numFmtId="164" fontId="4" fillId="0" borderId="2" xfId="1" applyNumberFormat="1" applyFont="1" applyBorder="1" applyAlignment="1">
      <alignment horizontal="left" vertical="center"/>
    </xf>
    <xf numFmtId="164" fontId="4" fillId="0" borderId="0" xfId="1" applyNumberFormat="1" applyFont="1" applyAlignment="1">
      <alignment horizontal="left" vertical="center"/>
    </xf>
    <xf numFmtId="164" fontId="3" fillId="0" borderId="2" xfId="1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4" fillId="0" borderId="2" xfId="1" applyFont="1" applyBorder="1" applyAlignment="1">
      <alignment horizontal="left" vertical="center"/>
    </xf>
    <xf numFmtId="0" fontId="3" fillId="0" borderId="14" xfId="0" applyFont="1" applyBorder="1"/>
    <xf numFmtId="164" fontId="3" fillId="0" borderId="15" xfId="1" applyNumberFormat="1" applyFont="1" applyFill="1" applyBorder="1"/>
    <xf numFmtId="164" fontId="3" fillId="0" borderId="13" xfId="1" applyNumberFormat="1" applyFont="1" applyFill="1" applyBorder="1"/>
    <xf numFmtId="0" fontId="4" fillId="2" borderId="11" xfId="0" applyFont="1" applyFill="1" applyBorder="1" applyAlignment="1">
      <alignment horizontal="center"/>
    </xf>
    <xf numFmtId="0" fontId="6" fillId="0" borderId="0" xfId="0" applyFont="1"/>
    <xf numFmtId="164" fontId="4" fillId="0" borderId="5" xfId="1" applyNumberFormat="1" applyFont="1" applyBorder="1"/>
    <xf numFmtId="0" fontId="4" fillId="0" borderId="5" xfId="0" applyFont="1" applyBorder="1"/>
    <xf numFmtId="0" fontId="3" fillId="0" borderId="5" xfId="0" applyFont="1" applyBorder="1"/>
    <xf numFmtId="164" fontId="4" fillId="0" borderId="0" xfId="1" applyNumberFormat="1" applyFont="1" applyBorder="1"/>
    <xf numFmtId="164" fontId="3" fillId="0" borderId="2" xfId="1" applyNumberFormat="1" applyFont="1" applyFill="1" applyBorder="1"/>
    <xf numFmtId="164" fontId="3" fillId="0" borderId="0" xfId="1" applyNumberFormat="1" applyFont="1"/>
    <xf numFmtId="164" fontId="3" fillId="0" borderId="5" xfId="1" applyNumberFormat="1" applyFont="1" applyBorder="1"/>
    <xf numFmtId="164" fontId="3" fillId="0" borderId="0" xfId="0" applyNumberFormat="1" applyFont="1"/>
    <xf numFmtId="165" fontId="4" fillId="0" borderId="5" xfId="1" applyNumberFormat="1" applyFont="1" applyBorder="1"/>
    <xf numFmtId="165" fontId="4" fillId="0" borderId="2" xfId="1" applyNumberFormat="1" applyFont="1" applyBorder="1"/>
    <xf numFmtId="165" fontId="3" fillId="0" borderId="5" xfId="1" applyNumberFormat="1" applyFont="1" applyBorder="1"/>
    <xf numFmtId="0" fontId="3" fillId="2" borderId="1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4" fontId="6" fillId="0" borderId="2" xfId="1" applyNumberFormat="1" applyFont="1" applyFill="1" applyBorder="1"/>
    <xf numFmtId="164" fontId="4" fillId="0" borderId="5" xfId="1" applyNumberFormat="1" applyFont="1" applyFill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tabSelected="1" zoomScaleNormal="100" workbookViewId="0">
      <selection activeCell="G22" sqref="G22"/>
    </sheetView>
  </sheetViews>
  <sheetFormatPr defaultRowHeight="15" x14ac:dyDescent="0.25"/>
  <cols>
    <col min="1" max="1" width="20" style="30" bestFit="1" customWidth="1"/>
    <col min="2" max="3" width="15.109375" style="30" bestFit="1" customWidth="1"/>
    <col min="4" max="4" width="15.109375" style="30" hidden="1" customWidth="1"/>
    <col min="5" max="5" width="39.5546875" style="30" bestFit="1" customWidth="1"/>
    <col min="6" max="6" width="18.5546875" style="30" bestFit="1" customWidth="1"/>
    <col min="7" max="7" width="16.33203125" style="30" bestFit="1" customWidth="1"/>
    <col min="8" max="8" width="17.77734375" style="30" bestFit="1" customWidth="1"/>
    <col min="9" max="16384" width="8.88671875" style="30"/>
  </cols>
  <sheetData>
    <row r="1" spans="1:8" ht="15.6" x14ac:dyDescent="0.25">
      <c r="A1" s="33"/>
      <c r="B1" s="34"/>
      <c r="C1" s="34"/>
      <c r="D1" s="34"/>
      <c r="E1" s="28" t="s">
        <v>69</v>
      </c>
      <c r="F1" s="70" t="s">
        <v>79</v>
      </c>
      <c r="G1" s="71"/>
      <c r="H1" s="72"/>
    </row>
    <row r="2" spans="1:8" ht="15.6" x14ac:dyDescent="0.25">
      <c r="A2" s="35" t="s">
        <v>0</v>
      </c>
      <c r="B2" s="35" t="s">
        <v>0</v>
      </c>
      <c r="C2" s="35" t="s">
        <v>1</v>
      </c>
      <c r="D2" s="35" t="s">
        <v>53</v>
      </c>
      <c r="E2" s="26"/>
      <c r="F2" s="36" t="s">
        <v>2</v>
      </c>
      <c r="G2" s="37" t="s">
        <v>3</v>
      </c>
      <c r="H2" s="37" t="s">
        <v>4</v>
      </c>
    </row>
    <row r="3" spans="1:8" ht="15.6" x14ac:dyDescent="0.25">
      <c r="A3" s="38" t="s">
        <v>74</v>
      </c>
      <c r="B3" s="38" t="s">
        <v>77</v>
      </c>
      <c r="C3" s="38" t="s">
        <v>81</v>
      </c>
      <c r="D3" s="38" t="s">
        <v>81</v>
      </c>
      <c r="E3" s="31" t="s">
        <v>55</v>
      </c>
      <c r="F3" s="39" t="s">
        <v>9</v>
      </c>
      <c r="G3" s="29" t="s">
        <v>80</v>
      </c>
      <c r="H3" s="29" t="s">
        <v>11</v>
      </c>
    </row>
    <row r="4" spans="1:8" x14ac:dyDescent="0.25">
      <c r="A4" s="40"/>
      <c r="B4" s="41">
        <v>158200</v>
      </c>
      <c r="C4" s="41">
        <v>181698</v>
      </c>
      <c r="D4" s="41">
        <v>181698</v>
      </c>
      <c r="E4" s="27" t="s">
        <v>56</v>
      </c>
      <c r="F4" s="41">
        <v>265560</v>
      </c>
      <c r="G4" s="41">
        <v>265560</v>
      </c>
      <c r="H4" s="41"/>
    </row>
    <row r="5" spans="1:8" x14ac:dyDescent="0.25">
      <c r="A5" s="41"/>
      <c r="B5" s="41"/>
      <c r="C5" s="41"/>
      <c r="D5" s="41"/>
      <c r="E5" s="27"/>
      <c r="F5" s="41"/>
      <c r="G5" s="41"/>
      <c r="H5" s="41"/>
    </row>
    <row r="6" spans="1:8" ht="15.6" x14ac:dyDescent="0.25">
      <c r="A6" s="41"/>
      <c r="B6" s="41"/>
      <c r="C6" s="41"/>
      <c r="D6" s="41"/>
      <c r="E6" s="26" t="s">
        <v>68</v>
      </c>
      <c r="F6" s="41"/>
      <c r="G6" s="41"/>
      <c r="H6" s="41"/>
    </row>
    <row r="7" spans="1:8" x14ac:dyDescent="0.25">
      <c r="A7" s="41">
        <v>158200</v>
      </c>
      <c r="B7" s="41">
        <v>23498</v>
      </c>
      <c r="C7" s="41">
        <v>83662</v>
      </c>
      <c r="D7" s="41">
        <v>83662</v>
      </c>
      <c r="E7" s="27" t="s">
        <v>57</v>
      </c>
      <c r="F7" s="41"/>
      <c r="G7" s="41"/>
      <c r="H7" s="41"/>
    </row>
    <row r="8" spans="1:8" x14ac:dyDescent="0.25">
      <c r="A8" s="41">
        <v>0</v>
      </c>
      <c r="B8" s="41">
        <v>0</v>
      </c>
      <c r="C8" s="41">
        <v>200</v>
      </c>
      <c r="D8" s="41">
        <v>200</v>
      </c>
      <c r="E8" s="27" t="s">
        <v>58</v>
      </c>
      <c r="F8" s="41">
        <v>200</v>
      </c>
      <c r="G8" s="41">
        <v>200</v>
      </c>
      <c r="H8" s="41"/>
    </row>
    <row r="9" spans="1:8" ht="15.6" x14ac:dyDescent="0.25">
      <c r="A9" s="41">
        <v>158200</v>
      </c>
      <c r="B9" s="41">
        <f>SUM(B7:B8)</f>
        <v>23498</v>
      </c>
      <c r="C9" s="41">
        <f>SUM(C7:C8)</f>
        <v>83862</v>
      </c>
      <c r="D9" s="41">
        <f>SUM(D7:D8)</f>
        <v>83862</v>
      </c>
      <c r="E9" s="26" t="s">
        <v>59</v>
      </c>
      <c r="F9" s="43">
        <f>SUM(F4:F8)</f>
        <v>265760</v>
      </c>
      <c r="G9" s="43">
        <f>SUM(G4:G8)</f>
        <v>265760</v>
      </c>
      <c r="H9" s="41"/>
    </row>
    <row r="10" spans="1:8" x14ac:dyDescent="0.25">
      <c r="A10" s="41"/>
      <c r="B10" s="41"/>
      <c r="C10" s="41"/>
      <c r="D10" s="41"/>
      <c r="E10" s="27"/>
      <c r="F10" s="41"/>
      <c r="G10" s="41"/>
      <c r="H10" s="41"/>
    </row>
    <row r="11" spans="1:8" ht="15.6" x14ac:dyDescent="0.25">
      <c r="A11" s="41"/>
      <c r="B11" s="41"/>
      <c r="C11" s="41"/>
      <c r="D11" s="41"/>
      <c r="E11" s="26" t="s">
        <v>67</v>
      </c>
      <c r="F11" s="41"/>
      <c r="G11" s="41"/>
      <c r="H11" s="41"/>
    </row>
    <row r="12" spans="1:8" ht="15.6" x14ac:dyDescent="0.25">
      <c r="A12" s="41"/>
      <c r="B12" s="41"/>
      <c r="C12" s="41"/>
      <c r="D12" s="41"/>
      <c r="E12" s="26"/>
      <c r="F12" s="41"/>
      <c r="G12" s="41"/>
      <c r="H12" s="41"/>
    </row>
    <row r="13" spans="1:8" x14ac:dyDescent="0.25">
      <c r="A13" s="41"/>
      <c r="B13" s="41"/>
      <c r="C13" s="41"/>
      <c r="D13" s="41"/>
      <c r="E13" s="27" t="s">
        <v>60</v>
      </c>
      <c r="F13" s="41"/>
      <c r="G13" s="41"/>
      <c r="H13" s="41"/>
    </row>
    <row r="14" spans="1:8" x14ac:dyDescent="0.25">
      <c r="A14" s="41"/>
      <c r="B14" s="41"/>
      <c r="C14" s="41"/>
      <c r="D14" s="41"/>
      <c r="E14" s="27" t="s">
        <v>61</v>
      </c>
      <c r="F14" s="45"/>
      <c r="G14" s="45"/>
      <c r="H14" s="45"/>
    </row>
    <row r="15" spans="1:8" ht="15.6" x14ac:dyDescent="0.25">
      <c r="A15" s="41"/>
      <c r="B15" s="41"/>
      <c r="C15" s="41"/>
      <c r="D15" s="41"/>
      <c r="E15" s="26" t="s">
        <v>62</v>
      </c>
      <c r="F15" s="45"/>
      <c r="G15" s="45"/>
      <c r="H15" s="45"/>
    </row>
    <row r="16" spans="1:8" x14ac:dyDescent="0.25">
      <c r="A16" s="41"/>
      <c r="B16" s="41"/>
      <c r="C16" s="41"/>
      <c r="D16" s="41"/>
      <c r="E16" s="27"/>
      <c r="F16" s="45"/>
      <c r="G16" s="45"/>
      <c r="H16" s="45"/>
    </row>
    <row r="17" spans="1:8" x14ac:dyDescent="0.25">
      <c r="A17" s="41"/>
      <c r="B17" s="41"/>
      <c r="C17" s="41"/>
      <c r="D17" s="41"/>
      <c r="E17" s="27" t="s">
        <v>66</v>
      </c>
      <c r="F17" s="45"/>
      <c r="G17" s="45"/>
      <c r="H17" s="45"/>
    </row>
    <row r="18" spans="1:8" ht="15.6" x14ac:dyDescent="0.25">
      <c r="A18" s="41"/>
      <c r="B18" s="41"/>
      <c r="C18" s="41"/>
      <c r="D18" s="41"/>
      <c r="E18" s="26" t="s">
        <v>63</v>
      </c>
      <c r="F18" s="45"/>
      <c r="G18" s="45"/>
      <c r="H18" s="45"/>
    </row>
    <row r="19" spans="1:8" x14ac:dyDescent="0.25">
      <c r="A19" s="41"/>
      <c r="B19" s="41"/>
      <c r="C19" s="41"/>
      <c r="D19" s="41"/>
      <c r="E19" s="27"/>
      <c r="F19" s="45"/>
      <c r="G19" s="45"/>
      <c r="H19" s="45"/>
    </row>
    <row r="20" spans="1:8" ht="15.6" x14ac:dyDescent="0.25">
      <c r="A20" s="41"/>
      <c r="B20" s="41"/>
      <c r="C20" s="41"/>
      <c r="D20" s="41"/>
      <c r="E20" s="26" t="s">
        <v>64</v>
      </c>
      <c r="F20" s="45"/>
      <c r="G20" s="45"/>
      <c r="H20" s="45"/>
    </row>
    <row r="21" spans="1:8" ht="15.6" x14ac:dyDescent="0.25">
      <c r="A21" s="41"/>
      <c r="B21" s="41"/>
      <c r="C21" s="41"/>
      <c r="D21" s="41"/>
      <c r="E21" s="26"/>
      <c r="F21" s="42"/>
      <c r="G21" s="41"/>
      <c r="H21" s="41"/>
    </row>
    <row r="22" spans="1:8" ht="15.6" x14ac:dyDescent="0.25">
      <c r="A22" s="43">
        <f>A4+A9-A20</f>
        <v>158200</v>
      </c>
      <c r="B22" s="43">
        <f>B4+B9-B20</f>
        <v>181698</v>
      </c>
      <c r="C22" s="43">
        <f>C4+C9-C20</f>
        <v>265560</v>
      </c>
      <c r="D22" s="43">
        <f>D4+D9-D20</f>
        <v>265560</v>
      </c>
      <c r="E22" s="26" t="s">
        <v>78</v>
      </c>
      <c r="F22" s="43">
        <f>F9</f>
        <v>265760</v>
      </c>
      <c r="G22" s="43">
        <f>G9</f>
        <v>265760</v>
      </c>
      <c r="H22" s="41"/>
    </row>
    <row r="24" spans="1:8" ht="15.6" x14ac:dyDescent="0.25">
      <c r="A24" s="44" t="s">
        <v>72</v>
      </c>
    </row>
    <row r="25" spans="1:8" x14ac:dyDescent="0.25">
      <c r="A25" s="30" t="s">
        <v>86</v>
      </c>
    </row>
    <row r="26" spans="1:8" x14ac:dyDescent="0.25">
      <c r="A26" s="30" t="s">
        <v>70</v>
      </c>
    </row>
    <row r="27" spans="1:8" x14ac:dyDescent="0.25">
      <c r="A27" s="30" t="s">
        <v>71</v>
      </c>
    </row>
    <row r="28" spans="1:8" x14ac:dyDescent="0.25">
      <c r="A28" s="30" t="s">
        <v>73</v>
      </c>
    </row>
    <row r="29" spans="1:8" x14ac:dyDescent="0.25">
      <c r="A29" s="30" t="s">
        <v>76</v>
      </c>
    </row>
  </sheetData>
  <mergeCells count="1">
    <mergeCell ref="F1:H1"/>
  </mergeCells>
  <phoneticPr fontId="2" type="noConversion"/>
  <pageMargins left="0.25" right="0.25" top="0.5" bottom="0.5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zoomScaleNormal="100" zoomScalePageLayoutView="115" workbookViewId="0">
      <selection activeCell="G21" sqref="G21"/>
    </sheetView>
  </sheetViews>
  <sheetFormatPr defaultRowHeight="15" x14ac:dyDescent="0.25"/>
  <cols>
    <col min="1" max="3" width="11.88671875" style="2" bestFit="1" customWidth="1"/>
    <col min="4" max="4" width="13.21875" style="2" hidden="1" customWidth="1"/>
    <col min="5" max="5" width="45.109375" style="2" bestFit="1" customWidth="1"/>
    <col min="6" max="6" width="18.44140625" style="2" bestFit="1" customWidth="1"/>
    <col min="7" max="8" width="17.6640625" style="2" bestFit="1" customWidth="1"/>
    <col min="9" max="9" width="11.109375" style="2" bestFit="1" customWidth="1"/>
    <col min="10" max="10" width="12.44140625" style="2" bestFit="1" customWidth="1"/>
    <col min="11" max="11" width="8.88671875" style="2"/>
    <col min="12" max="12" width="10.77734375" style="2" bestFit="1" customWidth="1"/>
    <col min="13" max="14" width="8.88671875" style="2"/>
    <col min="15" max="15" width="10.77734375" style="2" bestFit="1" customWidth="1"/>
    <col min="16" max="16384" width="8.88671875" style="2"/>
  </cols>
  <sheetData>
    <row r="1" spans="1:8" ht="15.6" x14ac:dyDescent="0.3">
      <c r="A1" s="13"/>
      <c r="B1" s="14"/>
      <c r="C1" s="14"/>
      <c r="D1" s="14"/>
      <c r="E1" s="1" t="s">
        <v>5</v>
      </c>
      <c r="F1" s="73" t="s">
        <v>84</v>
      </c>
      <c r="G1" s="74"/>
      <c r="H1" s="75"/>
    </row>
    <row r="2" spans="1:8" ht="15.6" x14ac:dyDescent="0.3">
      <c r="A2" s="3" t="s">
        <v>0</v>
      </c>
      <c r="B2" s="3" t="s">
        <v>0</v>
      </c>
      <c r="C2" s="3" t="s">
        <v>1</v>
      </c>
      <c r="D2" s="3" t="s">
        <v>83</v>
      </c>
      <c r="E2" s="5" t="s">
        <v>13</v>
      </c>
      <c r="F2" s="4" t="s">
        <v>2</v>
      </c>
      <c r="G2" s="5" t="s">
        <v>3</v>
      </c>
      <c r="H2" s="5" t="s">
        <v>4</v>
      </c>
    </row>
    <row r="3" spans="1:8" ht="15.6" x14ac:dyDescent="0.3">
      <c r="A3" s="6" t="s">
        <v>74</v>
      </c>
      <c r="B3" s="6" t="s">
        <v>77</v>
      </c>
      <c r="C3" s="6" t="s">
        <v>81</v>
      </c>
      <c r="D3" s="6" t="s">
        <v>81</v>
      </c>
      <c r="E3" s="7" t="s">
        <v>21</v>
      </c>
      <c r="F3" s="8" t="s">
        <v>9</v>
      </c>
      <c r="G3" s="7" t="s">
        <v>10</v>
      </c>
      <c r="H3" s="7" t="s">
        <v>11</v>
      </c>
    </row>
    <row r="4" spans="1:8" x14ac:dyDescent="0.25">
      <c r="A4" s="9"/>
      <c r="B4" s="9"/>
      <c r="C4" s="9"/>
      <c r="D4" s="9"/>
      <c r="E4" s="9" t="s">
        <v>29</v>
      </c>
      <c r="F4" s="17"/>
      <c r="G4" s="17"/>
      <c r="H4" s="9"/>
    </row>
    <row r="5" spans="1:8" x14ac:dyDescent="0.25">
      <c r="A5" s="9"/>
      <c r="B5" s="9"/>
      <c r="C5" s="9"/>
      <c r="D5" s="9"/>
      <c r="E5" s="9"/>
      <c r="F5" s="17"/>
      <c r="G5" s="17"/>
      <c r="H5" s="9"/>
    </row>
    <row r="6" spans="1:8" ht="15.6" x14ac:dyDescent="0.3">
      <c r="A6" s="17">
        <v>374912</v>
      </c>
      <c r="B6" s="17">
        <v>215160</v>
      </c>
      <c r="C6" s="17">
        <v>265000</v>
      </c>
      <c r="D6" s="17">
        <v>500600</v>
      </c>
      <c r="E6" s="11" t="s">
        <v>82</v>
      </c>
      <c r="F6" s="55">
        <v>500600</v>
      </c>
      <c r="G6" s="55">
        <v>500600</v>
      </c>
      <c r="H6" s="17"/>
    </row>
    <row r="7" spans="1:8" ht="15.6" x14ac:dyDescent="0.3">
      <c r="A7" s="17">
        <v>2786</v>
      </c>
      <c r="B7" s="17">
        <v>2800</v>
      </c>
      <c r="C7" s="17">
        <v>3000</v>
      </c>
      <c r="D7" s="17">
        <v>3000</v>
      </c>
      <c r="E7" s="11" t="s">
        <v>30</v>
      </c>
      <c r="F7" s="55">
        <v>3000</v>
      </c>
      <c r="G7" s="55">
        <v>3000</v>
      </c>
      <c r="H7" s="17"/>
    </row>
    <row r="8" spans="1:8" ht="15.6" x14ac:dyDescent="0.3">
      <c r="A8" s="17">
        <v>4791</v>
      </c>
      <c r="B8" s="17">
        <v>29000</v>
      </c>
      <c r="C8" s="17">
        <v>20000</v>
      </c>
      <c r="D8" s="17">
        <v>20000</v>
      </c>
      <c r="E8" s="11" t="s">
        <v>31</v>
      </c>
      <c r="F8" s="55">
        <v>20000</v>
      </c>
      <c r="G8" s="55">
        <v>20000</v>
      </c>
      <c r="H8" s="17"/>
    </row>
    <row r="9" spans="1:8" ht="15.6" x14ac:dyDescent="0.3">
      <c r="A9" s="12">
        <v>100</v>
      </c>
      <c r="B9" s="12">
        <v>200</v>
      </c>
      <c r="C9" s="12">
        <v>200</v>
      </c>
      <c r="D9" s="17"/>
      <c r="E9" s="11" t="s">
        <v>89</v>
      </c>
      <c r="F9" s="32">
        <v>200</v>
      </c>
      <c r="G9" s="32">
        <v>200</v>
      </c>
      <c r="H9" s="17"/>
    </row>
    <row r="10" spans="1:8" x14ac:dyDescent="0.25">
      <c r="A10" s="12"/>
      <c r="B10" s="12"/>
      <c r="C10" s="12"/>
      <c r="D10" s="12"/>
      <c r="E10" s="11"/>
      <c r="F10" s="12"/>
      <c r="G10" s="12"/>
      <c r="H10" s="12"/>
    </row>
    <row r="11" spans="1:8" ht="15.6" x14ac:dyDescent="0.3">
      <c r="A11" s="16">
        <f>SUM(A6:A10)</f>
        <v>382589</v>
      </c>
      <c r="B11" s="16">
        <f>SUM(B6:B10)</f>
        <v>247160</v>
      </c>
      <c r="C11" s="16">
        <f>SUM(C6:C10)</f>
        <v>288200</v>
      </c>
      <c r="D11" s="16">
        <f>SUM(D6:D10)</f>
        <v>523600</v>
      </c>
      <c r="E11" s="9" t="s">
        <v>8</v>
      </c>
      <c r="F11" s="16">
        <f>SUM(F6:F10)</f>
        <v>523800</v>
      </c>
      <c r="G11" s="16">
        <f>SUM(G6:G10)</f>
        <v>523800</v>
      </c>
      <c r="H11" s="24"/>
    </row>
    <row r="12" spans="1:8" ht="15.6" x14ac:dyDescent="0.3">
      <c r="A12" s="16"/>
      <c r="B12" s="16"/>
      <c r="C12" s="16"/>
      <c r="D12" s="16"/>
      <c r="E12" s="9"/>
      <c r="F12" s="16"/>
      <c r="G12" s="16"/>
      <c r="H12" s="24"/>
    </row>
    <row r="13" spans="1:8" ht="15.6" x14ac:dyDescent="0.3">
      <c r="A13" s="16"/>
      <c r="B13" s="16"/>
      <c r="C13" s="16">
        <v>120000</v>
      </c>
      <c r="D13" s="16"/>
      <c r="E13" s="9" t="s">
        <v>85</v>
      </c>
      <c r="F13" s="24">
        <v>150000</v>
      </c>
      <c r="G13" s="24">
        <v>150000</v>
      </c>
      <c r="H13" s="16"/>
    </row>
    <row r="14" spans="1:8" x14ac:dyDescent="0.25">
      <c r="A14" s="20"/>
      <c r="B14" s="20"/>
      <c r="C14" s="20"/>
      <c r="D14" s="20"/>
      <c r="E14" s="21"/>
      <c r="F14" s="54"/>
      <c r="G14" s="20"/>
      <c r="H14" s="20"/>
    </row>
    <row r="15" spans="1:8" ht="15.6" thickBot="1" x14ac:dyDescent="0.3">
      <c r="A15" s="18">
        <v>106992</v>
      </c>
      <c r="B15" s="18"/>
      <c r="C15" s="18"/>
      <c r="D15" s="18"/>
      <c r="E15" s="22" t="s">
        <v>6</v>
      </c>
      <c r="F15" s="18"/>
      <c r="G15" s="18"/>
      <c r="H15" s="18"/>
    </row>
    <row r="16" spans="1:8" ht="16.2" thickBot="1" x14ac:dyDescent="0.35">
      <c r="A16" s="19">
        <f>SUM(A11:A15)</f>
        <v>489581</v>
      </c>
      <c r="B16" s="19">
        <f>SUM(B11:B15)</f>
        <v>247160</v>
      </c>
      <c r="C16" s="19">
        <f>SUM(C11:C13)</f>
        <v>408200</v>
      </c>
      <c r="D16" s="19"/>
      <c r="E16" s="46" t="s">
        <v>7</v>
      </c>
      <c r="F16" s="48">
        <f>SUM(F11:F13)</f>
        <v>673800</v>
      </c>
      <c r="G16" s="47">
        <f>SUM(G11:G13)</f>
        <v>673800</v>
      </c>
      <c r="H16" s="19"/>
    </row>
    <row r="17" spans="2:6" x14ac:dyDescent="0.25">
      <c r="B17" s="15"/>
      <c r="C17" s="15"/>
      <c r="D17" s="15"/>
    </row>
    <row r="18" spans="2:6" ht="15.6" x14ac:dyDescent="0.3">
      <c r="E18" s="2" t="s">
        <v>90</v>
      </c>
      <c r="F18" s="56">
        <f>'RESERVE FUND'!G22</f>
        <v>265760</v>
      </c>
    </row>
    <row r="20" spans="2:6" ht="15.6" x14ac:dyDescent="0.3">
      <c r="E20" s="2" t="s">
        <v>94</v>
      </c>
      <c r="F20" s="58">
        <f>F16-F18</f>
        <v>408040</v>
      </c>
    </row>
  </sheetData>
  <mergeCells count="1">
    <mergeCell ref="F1:H1"/>
  </mergeCells>
  <phoneticPr fontId="2" type="noConversion"/>
  <printOptions horizontalCentered="1"/>
  <pageMargins left="0.25" right="0.25" top="1" bottom="1" header="0.5" footer="0.5"/>
  <pageSetup orientation="landscape" r:id="rId1"/>
  <headerFooter alignWithMargins="0">
    <oddHeader xml:space="preserve">&amp;CASH CREEK WATER CONTROL DISTRICT, FY 2024-26
</oddHeader>
  </headerFooter>
  <ignoredErrors>
    <ignoredError sqref="F11:G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"/>
  <sheetViews>
    <sheetView topLeftCell="A34" zoomScaleNormal="100" workbookViewId="0">
      <selection activeCell="J43" sqref="J43"/>
    </sheetView>
  </sheetViews>
  <sheetFormatPr defaultRowHeight="15" x14ac:dyDescent="0.25"/>
  <cols>
    <col min="1" max="1" width="11.88671875" style="2" customWidth="1"/>
    <col min="2" max="3" width="11.88671875" style="2" bestFit="1" customWidth="1"/>
    <col min="4" max="4" width="44.6640625" style="2" customWidth="1"/>
    <col min="5" max="5" width="18.44140625" style="2" bestFit="1" customWidth="1"/>
    <col min="6" max="7" width="17.6640625" style="2" bestFit="1" customWidth="1"/>
    <col min="8" max="9" width="8.88671875" style="2"/>
    <col min="10" max="10" width="11.88671875" style="2" bestFit="1" customWidth="1"/>
    <col min="11" max="11" width="9.6640625" style="2" bestFit="1" customWidth="1"/>
    <col min="12" max="16384" width="8.88671875" style="2"/>
  </cols>
  <sheetData>
    <row r="1" spans="1:7" ht="15.6" x14ac:dyDescent="0.3">
      <c r="A1" s="49"/>
      <c r="B1" s="49"/>
      <c r="C1" s="49"/>
      <c r="D1" s="62" t="s">
        <v>12</v>
      </c>
      <c r="E1" s="67" t="s">
        <v>79</v>
      </c>
      <c r="F1" s="68"/>
      <c r="G1" s="69"/>
    </row>
    <row r="2" spans="1:7" ht="15.6" x14ac:dyDescent="0.3">
      <c r="A2" s="3" t="s">
        <v>0</v>
      </c>
      <c r="B2" s="3" t="s">
        <v>87</v>
      </c>
      <c r="C2" s="3" t="s">
        <v>1</v>
      </c>
      <c r="D2" s="3" t="s">
        <v>13</v>
      </c>
      <c r="E2" s="4" t="s">
        <v>2</v>
      </c>
      <c r="F2" s="5" t="s">
        <v>3</v>
      </c>
      <c r="G2" s="5" t="s">
        <v>4</v>
      </c>
    </row>
    <row r="3" spans="1:7" ht="15.6" x14ac:dyDescent="0.3">
      <c r="A3" s="23" t="s">
        <v>74</v>
      </c>
      <c r="B3" s="6" t="s">
        <v>77</v>
      </c>
      <c r="C3" s="6" t="s">
        <v>81</v>
      </c>
      <c r="D3" s="7" t="s">
        <v>14</v>
      </c>
      <c r="E3" s="8" t="s">
        <v>9</v>
      </c>
      <c r="F3" s="7" t="s">
        <v>10</v>
      </c>
      <c r="G3" s="7" t="s">
        <v>11</v>
      </c>
    </row>
    <row r="4" spans="1:7" ht="15.6" x14ac:dyDescent="0.3">
      <c r="A4" s="17"/>
      <c r="B4" s="17"/>
      <c r="C4" s="17"/>
      <c r="D4" s="63" t="s">
        <v>15</v>
      </c>
      <c r="E4" s="17"/>
      <c r="F4" s="17"/>
      <c r="G4" s="17"/>
    </row>
    <row r="5" spans="1:7" x14ac:dyDescent="0.25">
      <c r="A5" s="17"/>
      <c r="B5" s="17">
        <v>5000</v>
      </c>
      <c r="C5" s="17">
        <v>8000</v>
      </c>
      <c r="D5" s="64" t="s">
        <v>75</v>
      </c>
      <c r="E5" s="17">
        <v>8000</v>
      </c>
      <c r="F5" s="17">
        <v>8000</v>
      </c>
      <c r="G5" s="17"/>
    </row>
    <row r="6" spans="1:7" x14ac:dyDescent="0.25">
      <c r="A6" s="17">
        <v>4400</v>
      </c>
      <c r="B6" s="17">
        <v>5800</v>
      </c>
      <c r="C6" s="17">
        <v>7200</v>
      </c>
      <c r="D6" s="11" t="s">
        <v>32</v>
      </c>
      <c r="E6" s="17">
        <v>7200</v>
      </c>
      <c r="F6" s="17">
        <v>7200</v>
      </c>
      <c r="G6" s="17"/>
    </row>
    <row r="7" spans="1:7" x14ac:dyDescent="0.25">
      <c r="A7" s="17"/>
      <c r="B7" s="17" t="s">
        <v>52</v>
      </c>
      <c r="C7" s="17">
        <v>3000</v>
      </c>
      <c r="D7" s="11" t="s">
        <v>33</v>
      </c>
      <c r="E7" s="17">
        <v>6000</v>
      </c>
      <c r="F7" s="17">
        <v>6000</v>
      </c>
      <c r="G7" s="17"/>
    </row>
    <row r="8" spans="1:7" x14ac:dyDescent="0.25">
      <c r="A8" s="17">
        <v>60</v>
      </c>
      <c r="B8" s="17">
        <v>40</v>
      </c>
      <c r="C8" s="17">
        <v>60</v>
      </c>
      <c r="D8" s="11" t="s">
        <v>34</v>
      </c>
      <c r="E8" s="17">
        <v>60</v>
      </c>
      <c r="F8" s="17">
        <v>60</v>
      </c>
      <c r="G8" s="17"/>
    </row>
    <row r="9" spans="1:7" x14ac:dyDescent="0.25">
      <c r="A9" s="17"/>
      <c r="B9" s="17" t="s">
        <v>52</v>
      </c>
      <c r="C9" s="17" t="s">
        <v>52</v>
      </c>
      <c r="D9" s="11" t="s">
        <v>51</v>
      </c>
      <c r="E9" s="17" t="s">
        <v>52</v>
      </c>
      <c r="F9" s="17" t="s">
        <v>52</v>
      </c>
      <c r="G9" s="17"/>
    </row>
    <row r="10" spans="1:7" x14ac:dyDescent="0.25">
      <c r="A10" s="17">
        <v>3625</v>
      </c>
      <c r="B10" s="17">
        <v>1500</v>
      </c>
      <c r="C10" s="17">
        <v>7500</v>
      </c>
      <c r="D10" s="11" t="s">
        <v>42</v>
      </c>
      <c r="E10" s="17">
        <v>10000</v>
      </c>
      <c r="F10" s="17">
        <v>10000</v>
      </c>
      <c r="G10" s="17"/>
    </row>
    <row r="11" spans="1:7" x14ac:dyDescent="0.25">
      <c r="A11" s="17"/>
      <c r="B11" s="17" t="s">
        <v>52</v>
      </c>
      <c r="C11" s="17" t="s">
        <v>52</v>
      </c>
      <c r="D11" s="11" t="s">
        <v>45</v>
      </c>
      <c r="E11" s="17" t="s">
        <v>52</v>
      </c>
      <c r="F11" s="17" t="s">
        <v>52</v>
      </c>
      <c r="G11" s="17"/>
    </row>
    <row r="12" spans="1:7" x14ac:dyDescent="0.25">
      <c r="A12" s="17">
        <v>80206</v>
      </c>
      <c r="B12" s="17">
        <v>15750</v>
      </c>
      <c r="C12" s="17">
        <v>193500</v>
      </c>
      <c r="D12" s="11" t="s">
        <v>46</v>
      </c>
      <c r="E12" s="17">
        <v>200000</v>
      </c>
      <c r="F12" s="17">
        <v>200000</v>
      </c>
      <c r="G12" s="65"/>
    </row>
    <row r="13" spans="1:7" s="50" customFormat="1" x14ac:dyDescent="0.25">
      <c r="A13" s="17">
        <v>0</v>
      </c>
      <c r="B13" s="17">
        <v>0</v>
      </c>
      <c r="C13" s="17">
        <v>7500</v>
      </c>
      <c r="D13" s="11" t="s">
        <v>47</v>
      </c>
      <c r="E13" s="17">
        <v>15000</v>
      </c>
      <c r="F13" s="17">
        <v>15000</v>
      </c>
      <c r="G13" s="17"/>
    </row>
    <row r="14" spans="1:7" x14ac:dyDescent="0.25">
      <c r="A14" s="17">
        <v>500</v>
      </c>
      <c r="B14" s="17">
        <v>0</v>
      </c>
      <c r="C14" s="17">
        <v>5000</v>
      </c>
      <c r="D14" s="11" t="s">
        <v>43</v>
      </c>
      <c r="E14" s="17">
        <v>25000</v>
      </c>
      <c r="F14" s="17">
        <v>25000</v>
      </c>
      <c r="G14" s="17"/>
    </row>
    <row r="15" spans="1:7" x14ac:dyDescent="0.25">
      <c r="A15" s="17">
        <v>3813</v>
      </c>
      <c r="B15" s="17">
        <v>5812</v>
      </c>
      <c r="C15" s="17">
        <v>5000</v>
      </c>
      <c r="D15" s="11" t="s">
        <v>44</v>
      </c>
      <c r="E15" s="17">
        <v>7500</v>
      </c>
      <c r="F15" s="17">
        <v>7500</v>
      </c>
      <c r="G15" s="17"/>
    </row>
    <row r="16" spans="1:7" x14ac:dyDescent="0.25">
      <c r="A16" s="17">
        <v>9130</v>
      </c>
      <c r="B16" s="17">
        <v>5500</v>
      </c>
      <c r="C16" s="17">
        <v>10500</v>
      </c>
      <c r="D16" s="11" t="s">
        <v>48</v>
      </c>
      <c r="E16" s="17">
        <v>20000</v>
      </c>
      <c r="F16" s="17">
        <v>20000</v>
      </c>
      <c r="G16" s="17"/>
    </row>
    <row r="17" spans="1:7" x14ac:dyDescent="0.25">
      <c r="A17" s="17">
        <v>0</v>
      </c>
      <c r="B17" s="17">
        <v>0</v>
      </c>
      <c r="C17" s="17">
        <v>3000</v>
      </c>
      <c r="D17" s="11" t="s">
        <v>41</v>
      </c>
      <c r="E17" s="17">
        <v>3280</v>
      </c>
      <c r="F17" s="17">
        <v>3280</v>
      </c>
      <c r="G17" s="17"/>
    </row>
    <row r="18" spans="1:7" x14ac:dyDescent="0.25">
      <c r="A18" s="17">
        <v>4116</v>
      </c>
      <c r="B18" s="17">
        <v>4278</v>
      </c>
      <c r="C18" s="17">
        <v>5000</v>
      </c>
      <c r="D18" s="11" t="s">
        <v>35</v>
      </c>
      <c r="E18" s="17">
        <v>5000</v>
      </c>
      <c r="F18" s="17">
        <v>5000</v>
      </c>
      <c r="G18" s="17"/>
    </row>
    <row r="19" spans="1:7" x14ac:dyDescent="0.25">
      <c r="A19" s="17"/>
      <c r="B19" s="17" t="s">
        <v>52</v>
      </c>
      <c r="C19" s="17" t="s">
        <v>52</v>
      </c>
      <c r="D19" s="11" t="s">
        <v>36</v>
      </c>
      <c r="E19" s="17" t="s">
        <v>52</v>
      </c>
      <c r="F19" s="17" t="s">
        <v>52</v>
      </c>
      <c r="G19" s="17"/>
    </row>
    <row r="20" spans="1:7" x14ac:dyDescent="0.25">
      <c r="A20" s="17">
        <v>650</v>
      </c>
      <c r="B20" s="17">
        <v>650</v>
      </c>
      <c r="C20" s="17">
        <v>750</v>
      </c>
      <c r="D20" s="11" t="s">
        <v>22</v>
      </c>
      <c r="E20" s="17">
        <v>1000</v>
      </c>
      <c r="F20" s="17">
        <v>1000</v>
      </c>
      <c r="G20" s="17"/>
    </row>
    <row r="21" spans="1:7" x14ac:dyDescent="0.25">
      <c r="A21" s="17">
        <v>3408</v>
      </c>
      <c r="B21" s="17">
        <v>4673</v>
      </c>
      <c r="C21" s="17">
        <v>5000</v>
      </c>
      <c r="D21" s="11" t="s">
        <v>23</v>
      </c>
      <c r="E21" s="17">
        <v>5000</v>
      </c>
      <c r="F21" s="17">
        <v>5000</v>
      </c>
      <c r="G21" s="17"/>
    </row>
    <row r="22" spans="1:7" x14ac:dyDescent="0.25">
      <c r="A22" s="17">
        <v>1200</v>
      </c>
      <c r="B22" s="17">
        <v>970</v>
      </c>
      <c r="C22" s="17">
        <v>1500</v>
      </c>
      <c r="D22" s="11" t="s">
        <v>24</v>
      </c>
      <c r="E22" s="17">
        <v>2000</v>
      </c>
      <c r="F22" s="17">
        <v>2000</v>
      </c>
      <c r="G22" s="17"/>
    </row>
    <row r="23" spans="1:7" x14ac:dyDescent="0.25">
      <c r="A23" s="17">
        <v>0</v>
      </c>
      <c r="B23" s="17">
        <v>0</v>
      </c>
      <c r="C23" s="17">
        <v>5000</v>
      </c>
      <c r="D23" s="11" t="s">
        <v>37</v>
      </c>
      <c r="E23" s="17">
        <v>5000</v>
      </c>
      <c r="F23" s="17">
        <v>5000</v>
      </c>
      <c r="G23" s="17"/>
    </row>
    <row r="24" spans="1:7" x14ac:dyDescent="0.25">
      <c r="A24" s="17">
        <v>253</v>
      </c>
      <c r="B24" s="17">
        <v>422</v>
      </c>
      <c r="C24" s="17">
        <v>500</v>
      </c>
      <c r="D24" s="11" t="s">
        <v>38</v>
      </c>
      <c r="E24" s="17">
        <v>500</v>
      </c>
      <c r="F24" s="17">
        <v>500</v>
      </c>
      <c r="G24" s="17"/>
    </row>
    <row r="25" spans="1:7" x14ac:dyDescent="0.25">
      <c r="A25" s="66">
        <v>270</v>
      </c>
      <c r="B25" s="66">
        <v>324</v>
      </c>
      <c r="C25" s="66">
        <v>500</v>
      </c>
      <c r="D25" s="52" t="s">
        <v>39</v>
      </c>
      <c r="E25" s="66">
        <v>500</v>
      </c>
      <c r="F25" s="66">
        <v>500</v>
      </c>
      <c r="G25" s="66"/>
    </row>
    <row r="26" spans="1:7" x14ac:dyDescent="0.25">
      <c r="A26" s="66"/>
      <c r="B26" s="66" t="s">
        <v>52</v>
      </c>
      <c r="C26" s="66" t="s">
        <v>52</v>
      </c>
      <c r="D26" s="52" t="s">
        <v>40</v>
      </c>
      <c r="E26" s="66" t="s">
        <v>52</v>
      </c>
      <c r="F26" s="66" t="s">
        <v>52</v>
      </c>
      <c r="G26" s="66"/>
    </row>
    <row r="27" spans="1:7" x14ac:dyDescent="0.25">
      <c r="A27" s="51">
        <v>3049</v>
      </c>
      <c r="B27" s="51">
        <v>550</v>
      </c>
      <c r="C27" s="51">
        <v>2500</v>
      </c>
      <c r="D27" s="52" t="s">
        <v>25</v>
      </c>
      <c r="E27" s="51">
        <v>2500</v>
      </c>
      <c r="F27" s="51">
        <v>2500</v>
      </c>
      <c r="G27" s="51"/>
    </row>
    <row r="28" spans="1:7" x14ac:dyDescent="0.25">
      <c r="A28" s="51">
        <v>0</v>
      </c>
      <c r="B28" s="51">
        <v>0</v>
      </c>
      <c r="C28" s="51">
        <v>500</v>
      </c>
      <c r="D28" s="52" t="s">
        <v>26</v>
      </c>
      <c r="E28" s="51">
        <v>500</v>
      </c>
      <c r="F28" s="51">
        <v>500</v>
      </c>
      <c r="G28" s="51"/>
    </row>
    <row r="29" spans="1:7" x14ac:dyDescent="0.25">
      <c r="A29" s="51">
        <v>0</v>
      </c>
      <c r="B29" s="51">
        <v>1234</v>
      </c>
      <c r="C29" s="51">
        <v>400</v>
      </c>
      <c r="D29" s="52" t="s">
        <v>27</v>
      </c>
      <c r="E29" s="51">
        <v>500</v>
      </c>
      <c r="F29" s="51">
        <v>500</v>
      </c>
      <c r="G29" s="51"/>
    </row>
    <row r="30" spans="1:7" x14ac:dyDescent="0.25">
      <c r="A30" s="51">
        <v>1121</v>
      </c>
      <c r="B30" s="51">
        <v>662</v>
      </c>
      <c r="C30" s="51">
        <v>1500</v>
      </c>
      <c r="D30" s="52" t="s">
        <v>49</v>
      </c>
      <c r="E30" s="51">
        <v>1500</v>
      </c>
      <c r="F30" s="51">
        <v>1500</v>
      </c>
      <c r="G30" s="51"/>
    </row>
    <row r="31" spans="1:7" x14ac:dyDescent="0.25">
      <c r="A31" s="51">
        <v>0</v>
      </c>
      <c r="B31" s="51">
        <v>771</v>
      </c>
      <c r="C31" s="51">
        <v>1200</v>
      </c>
      <c r="D31" s="52" t="s">
        <v>50</v>
      </c>
      <c r="E31" s="51">
        <v>4000</v>
      </c>
      <c r="F31" s="51">
        <v>4000</v>
      </c>
      <c r="G31" s="51"/>
    </row>
    <row r="32" spans="1:7" x14ac:dyDescent="0.25">
      <c r="A32" s="51">
        <v>420</v>
      </c>
      <c r="B32" s="51">
        <v>0</v>
      </c>
      <c r="C32" s="51">
        <v>1200</v>
      </c>
      <c r="D32" s="52" t="s">
        <v>65</v>
      </c>
      <c r="E32" s="51">
        <v>1000</v>
      </c>
      <c r="F32" s="51">
        <v>1000</v>
      </c>
      <c r="G32" s="51"/>
    </row>
    <row r="33" spans="1:10" x14ac:dyDescent="0.25">
      <c r="A33" s="51"/>
      <c r="B33" s="51"/>
      <c r="C33" s="51"/>
      <c r="D33" s="52" t="s">
        <v>91</v>
      </c>
      <c r="E33" s="51">
        <v>2000</v>
      </c>
      <c r="F33" s="51">
        <v>2000</v>
      </c>
      <c r="G33" s="51"/>
    </row>
    <row r="34" spans="1:10" x14ac:dyDescent="0.25">
      <c r="A34" s="51"/>
      <c r="B34" s="51"/>
      <c r="C34" s="51"/>
      <c r="D34" s="52"/>
      <c r="E34" s="51"/>
      <c r="F34" s="51"/>
      <c r="G34" s="51"/>
    </row>
    <row r="35" spans="1:10" ht="15.6" x14ac:dyDescent="0.3">
      <c r="A35" s="32">
        <f>SUM(A4:A32)</f>
        <v>116221</v>
      </c>
      <c r="B35" s="57">
        <f>SUM(B5:B32)</f>
        <v>53936</v>
      </c>
      <c r="C35" s="57">
        <f>SUM(C5:C32)</f>
        <v>275810</v>
      </c>
      <c r="D35" s="53" t="s">
        <v>16</v>
      </c>
      <c r="E35" s="57">
        <f>SUM(E5:E33)</f>
        <v>333040</v>
      </c>
      <c r="F35" s="57">
        <f>SUM(F5:F33)</f>
        <v>333040</v>
      </c>
      <c r="G35" s="51"/>
    </row>
    <row r="36" spans="1:10" x14ac:dyDescent="0.25">
      <c r="A36" s="51"/>
      <c r="B36" s="51"/>
      <c r="C36" s="51"/>
      <c r="D36" s="51"/>
      <c r="E36" s="51"/>
      <c r="F36" s="51"/>
      <c r="G36" s="51"/>
    </row>
    <row r="37" spans="1:10" ht="15.6" x14ac:dyDescent="0.3">
      <c r="A37" s="10">
        <v>0</v>
      </c>
      <c r="B37" s="10">
        <v>0</v>
      </c>
      <c r="C37" s="10">
        <v>0</v>
      </c>
      <c r="D37" s="25" t="s">
        <v>88</v>
      </c>
      <c r="E37" s="10">
        <v>0</v>
      </c>
      <c r="F37" s="10">
        <v>0</v>
      </c>
      <c r="G37" s="10"/>
      <c r="J37" s="15"/>
    </row>
    <row r="38" spans="1:10" x14ac:dyDescent="0.25">
      <c r="A38" s="10"/>
      <c r="B38" s="10"/>
      <c r="C38" s="10"/>
      <c r="D38" s="60"/>
      <c r="E38" s="59"/>
      <c r="F38" s="59"/>
      <c r="G38" s="59"/>
      <c r="J38" s="15"/>
    </row>
    <row r="39" spans="1:10" ht="15.6" x14ac:dyDescent="0.3">
      <c r="A39" s="10">
        <v>0</v>
      </c>
      <c r="B39" s="10">
        <v>0</v>
      </c>
      <c r="C39" s="10">
        <v>0</v>
      </c>
      <c r="D39" s="61" t="s">
        <v>17</v>
      </c>
      <c r="E39" s="59">
        <v>0</v>
      </c>
      <c r="F39" s="59">
        <v>0</v>
      </c>
      <c r="G39" s="59"/>
    </row>
    <row r="40" spans="1:10" x14ac:dyDescent="0.25">
      <c r="A40" s="51"/>
      <c r="B40" s="51"/>
      <c r="C40" s="51"/>
      <c r="D40" s="51"/>
      <c r="E40" s="51"/>
      <c r="F40" s="51"/>
      <c r="G40" s="51"/>
    </row>
    <row r="41" spans="1:10" x14ac:dyDescent="0.25">
      <c r="A41" s="51"/>
      <c r="B41" s="51"/>
      <c r="C41" s="51"/>
      <c r="D41" s="51" t="s">
        <v>18</v>
      </c>
      <c r="E41" s="51"/>
      <c r="F41" s="51"/>
      <c r="G41" s="51"/>
    </row>
    <row r="42" spans="1:10" ht="15.6" x14ac:dyDescent="0.3">
      <c r="A42" s="51"/>
      <c r="B42" s="51"/>
      <c r="C42" s="51"/>
      <c r="D42" s="57"/>
      <c r="E42" s="51"/>
      <c r="F42" s="51"/>
      <c r="G42" s="51"/>
    </row>
    <row r="43" spans="1:10" x14ac:dyDescent="0.25">
      <c r="A43" s="51">
        <v>158200</v>
      </c>
      <c r="B43" s="51">
        <v>23498</v>
      </c>
      <c r="C43" s="51">
        <v>23498</v>
      </c>
      <c r="D43" s="51" t="s">
        <v>54</v>
      </c>
      <c r="E43" s="51">
        <v>0</v>
      </c>
      <c r="F43" s="51">
        <v>0</v>
      </c>
      <c r="G43" s="51"/>
    </row>
    <row r="44" spans="1:10" x14ac:dyDescent="0.25">
      <c r="A44" s="51">
        <v>0</v>
      </c>
      <c r="B44" s="51">
        <v>50000</v>
      </c>
      <c r="C44" s="51">
        <v>50000</v>
      </c>
      <c r="D44" s="51" t="s">
        <v>28</v>
      </c>
      <c r="E44" s="51">
        <v>75000</v>
      </c>
      <c r="F44" s="51">
        <v>75000</v>
      </c>
      <c r="G44" s="51"/>
    </row>
    <row r="45" spans="1:10" x14ac:dyDescent="0.25">
      <c r="A45" s="51"/>
      <c r="B45" s="51"/>
      <c r="C45" s="51"/>
      <c r="D45" s="51"/>
      <c r="E45" s="51"/>
      <c r="F45" s="51"/>
      <c r="G45" s="51"/>
    </row>
    <row r="46" spans="1:10" ht="15.6" x14ac:dyDescent="0.3">
      <c r="A46" s="57">
        <v>158200</v>
      </c>
      <c r="B46" s="57">
        <v>73498</v>
      </c>
      <c r="C46" s="57">
        <f>C43+C44</f>
        <v>73498</v>
      </c>
      <c r="D46" s="57" t="s">
        <v>19</v>
      </c>
      <c r="E46" s="57">
        <f>E43+E44</f>
        <v>75000</v>
      </c>
      <c r="F46" s="57">
        <f>F43+F44</f>
        <v>75000</v>
      </c>
      <c r="G46" s="51"/>
    </row>
    <row r="47" spans="1:10" x14ac:dyDescent="0.25">
      <c r="A47" s="51"/>
      <c r="B47" s="51"/>
      <c r="C47" s="51"/>
      <c r="D47" s="51"/>
      <c r="E47" s="51"/>
      <c r="F47" s="51"/>
      <c r="G47" s="51"/>
    </row>
    <row r="48" spans="1:10" ht="15.6" x14ac:dyDescent="0.3">
      <c r="A48" s="57">
        <v>274421</v>
      </c>
      <c r="B48" s="57">
        <v>339768</v>
      </c>
      <c r="C48" s="57">
        <v>339768</v>
      </c>
      <c r="D48" s="57" t="s">
        <v>20</v>
      </c>
      <c r="E48" s="57">
        <f>E35+E46</f>
        <v>408040</v>
      </c>
      <c r="F48" s="57">
        <f>F35+F46</f>
        <v>408040</v>
      </c>
      <c r="G48" s="51"/>
    </row>
    <row r="49" spans="1:7" x14ac:dyDescent="0.25">
      <c r="A49" s="51"/>
      <c r="B49" s="51"/>
      <c r="C49" s="51"/>
      <c r="D49" s="51"/>
      <c r="E49" s="51"/>
      <c r="F49" s="51"/>
      <c r="G49" s="51"/>
    </row>
    <row r="50" spans="1:7" x14ac:dyDescent="0.25">
      <c r="A50" s="51" t="s">
        <v>52</v>
      </c>
      <c r="B50" s="51"/>
      <c r="C50" s="51" t="s">
        <v>52</v>
      </c>
      <c r="D50" s="51" t="s">
        <v>92</v>
      </c>
      <c r="E50" s="51">
        <v>265760</v>
      </c>
      <c r="F50" s="51">
        <v>265760</v>
      </c>
      <c r="G50" s="51"/>
    </row>
    <row r="51" spans="1:7" ht="15.6" x14ac:dyDescent="0.3">
      <c r="A51" s="32">
        <v>215160</v>
      </c>
      <c r="B51" s="32">
        <v>264722</v>
      </c>
      <c r="C51" s="32">
        <v>264722</v>
      </c>
      <c r="D51" s="32" t="s">
        <v>93</v>
      </c>
      <c r="E51" s="55">
        <f>E48+E50</f>
        <v>673800</v>
      </c>
      <c r="F51" s="55">
        <f>F48+F50</f>
        <v>673800</v>
      </c>
      <c r="G51" s="51"/>
    </row>
  </sheetData>
  <mergeCells count="1">
    <mergeCell ref="E1:G1"/>
  </mergeCells>
  <phoneticPr fontId="2" type="noConversion"/>
  <printOptions horizontalCentered="1"/>
  <pageMargins left="0.25" right="0.25" top="0.5" bottom="0.5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RESERVE FUND</vt:lpstr>
      <vt:lpstr>RESOURCES</vt:lpstr>
      <vt:lpstr>EXPENDITURES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Johnson</dc:creator>
  <cp:lastModifiedBy>Ash Creek Chair</cp:lastModifiedBy>
  <cp:lastPrinted>2024-05-15T23:10:27Z</cp:lastPrinted>
  <dcterms:created xsi:type="dcterms:W3CDTF">2003-04-01T17:03:46Z</dcterms:created>
  <dcterms:modified xsi:type="dcterms:W3CDTF">2026-05-18T21:35:10Z</dcterms:modified>
</cp:coreProperties>
</file>