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hythm\ACWCD\Budget\"/>
    </mc:Choice>
  </mc:AlternateContent>
  <xr:revisionPtr revIDLastSave="0" documentId="13_ncr:1_{34680EF7-6F1C-4FDF-B730-C436F5DE190F}" xr6:coauthVersionLast="47" xr6:coauthVersionMax="47" xr10:uidLastSave="{00000000-0000-0000-0000-000000000000}"/>
  <bookViews>
    <workbookView xWindow="3120" yWindow="3120" windowWidth="21600" windowHeight="11295" activeTab="1" xr2:uid="{00000000-000D-0000-FFFF-FFFF00000000}"/>
  </bookViews>
  <sheets>
    <sheet name="RESOURCES" sheetId="1" r:id="rId1"/>
    <sheet name="EXPENDITURES" sheetId="2" r:id="rId2"/>
    <sheet name="RESERVE FUN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2" l="1"/>
  <c r="F26" i="3"/>
  <c r="F32" i="1"/>
  <c r="F31" i="1"/>
  <c r="C41" i="2" l="1"/>
  <c r="B39" i="3"/>
  <c r="B54" i="2"/>
  <c r="D39" i="3"/>
  <c r="D13" i="3"/>
  <c r="A56" i="2" l="1"/>
  <c r="A36" i="2"/>
  <c r="A41" i="2" s="1"/>
  <c r="A46" i="2" s="1"/>
  <c r="B34" i="1"/>
  <c r="A58" i="2" l="1"/>
  <c r="A59" i="2" s="1"/>
  <c r="C28" i="1" l="1"/>
  <c r="C34" i="1" s="1"/>
  <c r="A28" i="1" l="1"/>
  <c r="A34" i="1" s="1"/>
  <c r="F29" i="3" l="1"/>
  <c r="F13" i="3"/>
  <c r="C36" i="2"/>
  <c r="D36" i="2" l="1"/>
  <c r="D28" i="1"/>
  <c r="D34" i="1" s="1"/>
  <c r="C54" i="2" l="1"/>
  <c r="C56" i="2" s="1"/>
  <c r="C59" i="2" s="1"/>
  <c r="D41" i="2"/>
  <c r="C13" i="3"/>
  <c r="C39" i="3" s="1"/>
  <c r="B36" i="2" l="1"/>
  <c r="F41" i="2" l="1"/>
  <c r="B41" i="2" l="1"/>
  <c r="B46" i="2" l="1"/>
  <c r="D54" i="2"/>
  <c r="D46" i="2"/>
  <c r="D56" i="2" l="1"/>
  <c r="B56" i="2"/>
  <c r="B58" i="2" l="1"/>
  <c r="B59" i="2" s="1"/>
  <c r="D58" i="2"/>
  <c r="D59" i="2" s="1"/>
  <c r="F28" i="1" l="1"/>
  <c r="F34" i="1" s="1"/>
  <c r="B28" i="1"/>
  <c r="F39" i="3"/>
</calcChain>
</file>

<file path=xl/sharedStrings.xml><?xml version="1.0" encoding="utf-8"?>
<sst xmlns="http://schemas.openxmlformats.org/spreadsheetml/2006/main" count="171" uniqueCount="108">
  <si>
    <t>Actual</t>
  </si>
  <si>
    <t>Adopted</t>
  </si>
  <si>
    <t>PROPOSED</t>
  </si>
  <si>
    <t>APPROVED</t>
  </si>
  <si>
    <t>ADOPTED</t>
  </si>
  <si>
    <t>RESOURCES</t>
  </si>
  <si>
    <t>Taxes Collected in Year Levied</t>
  </si>
  <si>
    <t>TOTAL RESOURCES</t>
  </si>
  <si>
    <t>Total Resources, Except Taxes to be Levied</t>
  </si>
  <si>
    <t>by Budget Officer</t>
  </si>
  <si>
    <t>by B. Committee</t>
  </si>
  <si>
    <t>by District Board</t>
  </si>
  <si>
    <t>EXPENDITURES</t>
  </si>
  <si>
    <t>GENERAL FUND</t>
  </si>
  <si>
    <t>EXPENDITURE DESCRIPTION</t>
  </si>
  <si>
    <t>PERSONAL SERVICES</t>
  </si>
  <si>
    <t>MATERIALS &amp; SERVICES</t>
  </si>
  <si>
    <t>TOTAL PERSONAL SERVICES</t>
  </si>
  <si>
    <t>TOTAL MATERIALS &amp; SERVICES</t>
  </si>
  <si>
    <t>CAPITAL OUTLAY</t>
  </si>
  <si>
    <t>TOTAL CAPITAL OUTLAY</t>
  </si>
  <si>
    <t>TRANSFERRED TO OTHER FUNDS</t>
  </si>
  <si>
    <t>TOTAL TRANSFERS &amp; CONTINGENCIES</t>
  </si>
  <si>
    <t>TOTAL EXPENDITURES</t>
  </si>
  <si>
    <t>UNAPPROPRIATED ENDING FUND BALANCE</t>
  </si>
  <si>
    <t>RESOURCE DESCRIPTION</t>
  </si>
  <si>
    <t>TOTALS</t>
  </si>
  <si>
    <t>ENDING FUND BALANCE</t>
  </si>
  <si>
    <t>HISTORICAL DATA</t>
  </si>
  <si>
    <t xml:space="preserve">     a.  Bond</t>
  </si>
  <si>
    <t xml:space="preserve">     b.  Liability</t>
  </si>
  <si>
    <t xml:space="preserve">     c.  Worker's Compensation</t>
  </si>
  <si>
    <t xml:space="preserve">     a.  Miscellaneous</t>
  </si>
  <si>
    <t xml:space="preserve">     b.  Postage</t>
  </si>
  <si>
    <t xml:space="preserve">     c.  Supplies</t>
  </si>
  <si>
    <t>2.  General Operating Contingency</t>
  </si>
  <si>
    <t>1.  Beginning Fund Balance:</t>
  </si>
  <si>
    <t xml:space="preserve">     a.  Available Cash On Hand (cash basis), OR</t>
  </si>
  <si>
    <t xml:space="preserve">     b.  Net Working Capital</t>
  </si>
  <si>
    <t>2.  Previously levied taxes to be received</t>
  </si>
  <si>
    <t>3.  Interest</t>
  </si>
  <si>
    <r>
      <t xml:space="preserve">4.  </t>
    </r>
    <r>
      <rPr>
        <b/>
        <sz val="8"/>
        <rFont val="Arial"/>
        <family val="2"/>
      </rPr>
      <t>OTHER RESOURCES:</t>
    </r>
  </si>
  <si>
    <t>Administration</t>
  </si>
  <si>
    <t>Audit</t>
  </si>
  <si>
    <t>Audit Report, State Filing Fee</t>
  </si>
  <si>
    <t>Elections</t>
  </si>
  <si>
    <t>Insurance:</t>
  </si>
  <si>
    <t>Legal</t>
  </si>
  <si>
    <t>Legal Advertising</t>
  </si>
  <si>
    <t>Membership Fee:  SDAO</t>
  </si>
  <si>
    <t>Office Expenses:</t>
  </si>
  <si>
    <t>Travel &amp; Training</t>
  </si>
  <si>
    <t xml:space="preserve">     1. Knowledge Based Initiatives</t>
  </si>
  <si>
    <t xml:space="preserve">     3. Policy Initiatives</t>
  </si>
  <si>
    <t>Engineering, Misc</t>
  </si>
  <si>
    <t xml:space="preserve">     2. Projects - Physical </t>
  </si>
  <si>
    <t xml:space="preserve">          a. Dedicated</t>
  </si>
  <si>
    <t xml:space="preserve">          b. Other</t>
  </si>
  <si>
    <t>Projects:  Other</t>
  </si>
  <si>
    <t>PAGE TOTALS</t>
  </si>
  <si>
    <t xml:space="preserve">     d.  Telephone/office storage</t>
  </si>
  <si>
    <t xml:space="preserve">     e.  Website</t>
  </si>
  <si>
    <t>from front page: total resources</t>
  </si>
  <si>
    <t>Ash Creek 10 Year Plan:</t>
  </si>
  <si>
    <t xml:space="preserve"> </t>
  </si>
  <si>
    <t>Est. Actual</t>
  </si>
  <si>
    <t xml:space="preserve"> Est. Actual </t>
  </si>
  <si>
    <t>FY 18-20</t>
  </si>
  <si>
    <t>18-20</t>
  </si>
  <si>
    <t>1.  Transfers Out - To Reserve Fund</t>
  </si>
  <si>
    <t>PROJECT RESERVE FUND</t>
  </si>
  <si>
    <t>DESCRIPTION</t>
  </si>
  <si>
    <t>Beginning Fund Balance</t>
  </si>
  <si>
    <t>Transfers In</t>
  </si>
  <si>
    <t>Interest</t>
  </si>
  <si>
    <t>TOTAL SOURCES</t>
  </si>
  <si>
    <t>Capital Expense</t>
  </si>
  <si>
    <t xml:space="preserve">Capital Expense - Projects </t>
  </si>
  <si>
    <t>TOTAL CAPITAL EXPENSE</t>
  </si>
  <si>
    <t>TOTAL TRF, DEBT, CONTINGENCY</t>
  </si>
  <si>
    <t>TOTAL USES</t>
  </si>
  <si>
    <t xml:space="preserve">     f.   Office Space</t>
  </si>
  <si>
    <t>Contingency</t>
  </si>
  <si>
    <t>TRANSFERS, DEBT, CONTINGENCY:</t>
  </si>
  <si>
    <t>USES:</t>
  </si>
  <si>
    <t>SOURCES:</t>
  </si>
  <si>
    <t>RESERVE FUND</t>
  </si>
  <si>
    <t>PREVIOUS PAGE TOTALS BROUGHT FWD</t>
  </si>
  <si>
    <t>Godsey Road Prj</t>
  </si>
  <si>
    <t>Gun Club Rd</t>
  </si>
  <si>
    <t>Holman Flume</t>
  </si>
  <si>
    <t>Potential projects</t>
  </si>
  <si>
    <t>Mint Valley</t>
  </si>
  <si>
    <t>Established: Resolution #2020-02, June 2020</t>
  </si>
  <si>
    <t>FY 20-22</t>
  </si>
  <si>
    <t>20-22</t>
  </si>
  <si>
    <t>Taxes Necessary To Balance:  2023-24</t>
  </si>
  <si>
    <t>Taxes Necessary To Balance:  2022-23</t>
  </si>
  <si>
    <t>Accountant</t>
  </si>
  <si>
    <t>Riverview Park</t>
  </si>
  <si>
    <t>FY 22-24</t>
  </si>
  <si>
    <t>FISCAL YEAR JULY 1, 2024- JUNE 30, 2026</t>
  </si>
  <si>
    <t>Taxes Necessary To Balance:  2025-26</t>
  </si>
  <si>
    <t>Taxes Necessary To Balance:  2024-25</t>
  </si>
  <si>
    <t>22-24</t>
  </si>
  <si>
    <t>FISCAL YEAR JULY 1, 2024 - JUNE 30, 2026</t>
  </si>
  <si>
    <t>Ending Fund  Balance</t>
  </si>
  <si>
    <t>Note: this was the total on the budget document; a new line item # was inadvertantly omitted in the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</si>
</sst>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u/>
      <sz val="10"/>
      <name val="Arial"/>
      <family val="2"/>
    </font>
    <font>
      <sz val="8"/>
      <color rgb="FFFF0000"/>
      <name val="Arial"/>
      <family val="2"/>
    </font>
    <font>
      <i/>
      <sz val="8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3" fillId="0" borderId="2" xfId="1" applyNumberFormat="1" applyFont="1" applyBorder="1"/>
    <xf numFmtId="164" fontId="3" fillId="0" borderId="5" xfId="1" applyNumberFormat="1" applyFont="1" applyBorder="1"/>
    <xf numFmtId="0" fontId="3" fillId="0" borderId="5" xfId="0" applyFont="1" applyBorder="1"/>
    <xf numFmtId="164" fontId="3" fillId="0" borderId="3" xfId="1" applyNumberFormat="1" applyFont="1" applyBorder="1"/>
    <xf numFmtId="164" fontId="3" fillId="0" borderId="1" xfId="1" applyNumberFormat="1" applyFont="1" applyBorder="1"/>
    <xf numFmtId="164" fontId="3" fillId="0" borderId="7" xfId="1" applyNumberFormat="1" applyFont="1" applyBorder="1"/>
    <xf numFmtId="0" fontId="7" fillId="0" borderId="7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1" xfId="0" applyFont="1" applyBorder="1"/>
    <xf numFmtId="0" fontId="6" fillId="0" borderId="0" xfId="0" applyFont="1"/>
    <xf numFmtId="164" fontId="3" fillId="0" borderId="8" xfId="1" applyNumberFormat="1" applyFont="1" applyBorder="1"/>
    <xf numFmtId="0" fontId="3" fillId="0" borderId="8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7" fillId="0" borderId="2" xfId="0" applyFont="1" applyBorder="1"/>
    <xf numFmtId="164" fontId="3" fillId="0" borderId="0" xfId="1" applyNumberFormat="1" applyFont="1" applyBorder="1"/>
    <xf numFmtId="0" fontId="7" fillId="0" borderId="0" xfId="0" applyFont="1"/>
    <xf numFmtId="164" fontId="6" fillId="2" borderId="2" xfId="1" applyNumberFormat="1" applyFont="1" applyFill="1" applyBorder="1"/>
    <xf numFmtId="164" fontId="3" fillId="2" borderId="2" xfId="1" applyNumberFormat="1" applyFont="1" applyFill="1" applyBorder="1"/>
    <xf numFmtId="164" fontId="3" fillId="2" borderId="5" xfId="1" applyNumberFormat="1" applyFont="1" applyFill="1" applyBorder="1"/>
    <xf numFmtId="164" fontId="3" fillId="2" borderId="3" xfId="1" applyNumberFormat="1" applyFont="1" applyFill="1" applyBorder="1"/>
    <xf numFmtId="0" fontId="3" fillId="2" borderId="1" xfId="0" applyFont="1" applyFill="1" applyBorder="1"/>
    <xf numFmtId="164" fontId="3" fillId="2" borderId="1" xfId="1" applyNumberFormat="1" applyFont="1" applyFill="1" applyBorder="1"/>
    <xf numFmtId="164" fontId="3" fillId="0" borderId="3" xfId="1" applyNumberFormat="1" applyFont="1" applyFill="1" applyBorder="1"/>
    <xf numFmtId="16" fontId="5" fillId="0" borderId="1" xfId="0" applyNumberFormat="1" applyFont="1" applyBorder="1" applyAlignment="1">
      <alignment horizontal="center"/>
    </xf>
    <xf numFmtId="164" fontId="3" fillId="0" borderId="2" xfId="1" applyNumberFormat="1" applyFont="1" applyFill="1" applyBorder="1"/>
    <xf numFmtId="164" fontId="0" fillId="0" borderId="0" xfId="0" applyNumberFormat="1"/>
    <xf numFmtId="0" fontId="9" fillId="0" borderId="5" xfId="0" applyFont="1" applyBorder="1" applyAlignment="1">
      <alignment horizontal="center"/>
    </xf>
    <xf numFmtId="0" fontId="10" fillId="0" borderId="1" xfId="0" applyFont="1" applyBorder="1"/>
    <xf numFmtId="164" fontId="10" fillId="2" borderId="2" xfId="1" applyNumberFormat="1" applyFont="1" applyFill="1" applyBorder="1"/>
    <xf numFmtId="164" fontId="11" fillId="0" borderId="2" xfId="1" applyNumberFormat="1" applyFont="1" applyBorder="1"/>
    <xf numFmtId="164" fontId="11" fillId="2" borderId="2" xfId="1" applyNumberFormat="1" applyFont="1" applyFill="1" applyBorder="1"/>
    <xf numFmtId="164" fontId="11" fillId="0" borderId="5" xfId="1" applyNumberFormat="1" applyFont="1" applyBorder="1"/>
    <xf numFmtId="164" fontId="11" fillId="2" borderId="5" xfId="1" applyNumberFormat="1" applyFont="1" applyFill="1" applyBorder="1"/>
    <xf numFmtId="16" fontId="9" fillId="0" borderId="1" xfId="0" applyNumberFormat="1" applyFont="1" applyBorder="1" applyAlignment="1">
      <alignment horizontal="center"/>
    </xf>
    <xf numFmtId="0" fontId="11" fillId="2" borderId="1" xfId="0" applyFont="1" applyFill="1" applyBorder="1"/>
    <xf numFmtId="164" fontId="11" fillId="0" borderId="3" xfId="1" applyNumberFormat="1" applyFont="1" applyBorder="1"/>
    <xf numFmtId="164" fontId="11" fillId="0" borderId="1" xfId="1" applyNumberFormat="1" applyFont="1" applyBorder="1"/>
    <xf numFmtId="164" fontId="11" fillId="0" borderId="1" xfId="1" applyNumberFormat="1" applyFont="1" applyFill="1" applyBorder="1"/>
    <xf numFmtId="164" fontId="11" fillId="3" borderId="1" xfId="1" applyNumberFormat="1" applyFont="1" applyFill="1" applyBorder="1"/>
    <xf numFmtId="164" fontId="11" fillId="3" borderId="2" xfId="1" applyNumberFormat="1" applyFont="1" applyFill="1" applyBorder="1"/>
    <xf numFmtId="164" fontId="11" fillId="2" borderId="3" xfId="1" applyNumberFormat="1" applyFont="1" applyFill="1" applyBorder="1"/>
    <xf numFmtId="164" fontId="11" fillId="0" borderId="7" xfId="1" applyNumberFormat="1" applyFont="1" applyBorder="1"/>
    <xf numFmtId="0" fontId="0" fillId="3" borderId="11" xfId="0" applyFill="1" applyBorder="1" applyAlignment="1">
      <alignment horizontal="center"/>
    </xf>
    <xf numFmtId="0" fontId="3" fillId="0" borderId="0" xfId="0" applyFont="1"/>
    <xf numFmtId="0" fontId="6" fillId="2" borderId="2" xfId="0" applyFont="1" applyFill="1" applyBorder="1"/>
    <xf numFmtId="164" fontId="3" fillId="0" borderId="9" xfId="1" applyNumberFormat="1" applyFont="1" applyBorder="1"/>
    <xf numFmtId="164" fontId="3" fillId="0" borderId="12" xfId="1" applyNumberFormat="1" applyFont="1" applyFill="1" applyBorder="1"/>
    <xf numFmtId="164" fontId="3" fillId="0" borderId="10" xfId="1" applyNumberFormat="1" applyFont="1" applyBorder="1"/>
    <xf numFmtId="0" fontId="1" fillId="2" borderId="2" xfId="0" applyFont="1" applyFill="1" applyBorder="1"/>
    <xf numFmtId="0" fontId="1" fillId="0" borderId="1" xfId="0" applyFont="1" applyBorder="1"/>
    <xf numFmtId="164" fontId="1" fillId="2" borderId="2" xfId="1" applyNumberFormat="1" applyFill="1" applyBorder="1"/>
    <xf numFmtId="164" fontId="3" fillId="0" borderId="0" xfId="1" applyNumberFormat="1" applyFont="1"/>
    <xf numFmtId="0" fontId="6" fillId="3" borderId="11" xfId="0" applyFont="1" applyFill="1" applyBorder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44" fontId="5" fillId="0" borderId="2" xfId="1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1" fillId="0" borderId="0" xfId="0" applyFont="1"/>
    <xf numFmtId="164" fontId="3" fillId="0" borderId="0" xfId="0" applyNumberFormat="1" applyFont="1"/>
    <xf numFmtId="0" fontId="5" fillId="4" borderId="11" xfId="0" applyFont="1" applyFill="1" applyBorder="1"/>
    <xf numFmtId="0" fontId="4" fillId="4" borderId="2" xfId="0" applyFont="1" applyFill="1" applyBorder="1" applyAlignment="1">
      <alignment horizontal="center"/>
    </xf>
    <xf numFmtId="0" fontId="5" fillId="0" borderId="1" xfId="0" applyFont="1" applyBorder="1"/>
    <xf numFmtId="0" fontId="4" fillId="0" borderId="0" xfId="0" applyFont="1"/>
    <xf numFmtId="44" fontId="5" fillId="0" borderId="2" xfId="0" applyNumberFormat="1" applyFont="1" applyBorder="1"/>
    <xf numFmtId="165" fontId="0" fillId="0" borderId="0" xfId="0" applyNumberFormat="1"/>
    <xf numFmtId="164" fontId="3" fillId="0" borderId="0" xfId="1" applyNumberFormat="1" applyFont="1" applyFill="1" applyBorder="1"/>
    <xf numFmtId="164" fontId="1" fillId="0" borderId="2" xfId="1" applyNumberFormat="1" applyFill="1" applyBorder="1"/>
    <xf numFmtId="0" fontId="3" fillId="0" borderId="2" xfId="0" applyFont="1" applyBorder="1" applyAlignment="1">
      <alignment horizontal="left"/>
    </xf>
    <xf numFmtId="164" fontId="11" fillId="0" borderId="12" xfId="1" applyNumberFormat="1" applyFont="1" applyFill="1" applyBorder="1"/>
    <xf numFmtId="44" fontId="3" fillId="0" borderId="2" xfId="1" applyFont="1" applyBorder="1"/>
    <xf numFmtId="44" fontId="10" fillId="0" borderId="2" xfId="1" applyFont="1" applyBorder="1"/>
    <xf numFmtId="0" fontId="7" fillId="0" borderId="2" xfId="0" applyFont="1" applyBorder="1" applyAlignment="1">
      <alignment horizontal="left"/>
    </xf>
    <xf numFmtId="0" fontId="10" fillId="2" borderId="2" xfId="0" applyFont="1" applyFill="1" applyBorder="1"/>
    <xf numFmtId="0" fontId="12" fillId="0" borderId="2" xfId="0" applyFont="1" applyBorder="1"/>
    <xf numFmtId="0" fontId="0" fillId="0" borderId="2" xfId="0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64" fontId="3" fillId="3" borderId="1" xfId="1" applyNumberFormat="1" applyFont="1" applyFill="1" applyBorder="1"/>
    <xf numFmtId="164" fontId="3" fillId="3" borderId="2" xfId="1" applyNumberFormat="1" applyFont="1" applyFill="1" applyBorder="1"/>
    <xf numFmtId="164" fontId="5" fillId="0" borderId="2" xfId="1" applyNumberFormat="1" applyFont="1" applyBorder="1"/>
    <xf numFmtId="164" fontId="11" fillId="0" borderId="2" xfId="1" applyNumberFormat="1" applyFont="1" applyFill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164" fontId="13" fillId="0" borderId="2" xfId="1" applyNumberFormat="1" applyFont="1" applyBorder="1"/>
    <xf numFmtId="164" fontId="14" fillId="0" borderId="2" xfId="1" applyNumberFormat="1" applyFont="1" applyBorder="1"/>
    <xf numFmtId="0" fontId="13" fillId="0" borderId="2" xfId="0" applyFont="1" applyBorder="1"/>
    <xf numFmtId="0" fontId="1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7"/>
  <sheetViews>
    <sheetView view="pageLayout" topLeftCell="D1" zoomScale="115" zoomScalePageLayoutView="115" workbookViewId="0">
      <selection activeCell="H8" sqref="H8:H34"/>
    </sheetView>
  </sheetViews>
  <sheetFormatPr defaultRowHeight="12.75" x14ac:dyDescent="0.2"/>
  <cols>
    <col min="1" max="4" width="12.7109375" customWidth="1"/>
    <col min="5" max="5" width="38.42578125" bestFit="1" customWidth="1"/>
    <col min="6" max="8" width="14.42578125" customWidth="1"/>
    <col min="9" max="9" width="11.140625" bestFit="1" customWidth="1"/>
  </cols>
  <sheetData>
    <row r="3" spans="1:9" x14ac:dyDescent="0.2">
      <c r="A3" s="23"/>
      <c r="B3" s="23"/>
      <c r="C3" s="23"/>
      <c r="D3" s="23"/>
      <c r="F3" s="23"/>
      <c r="G3" s="23"/>
      <c r="H3" s="23"/>
    </row>
    <row r="4" spans="1:9" x14ac:dyDescent="0.2">
      <c r="A4" s="23"/>
      <c r="B4" s="23"/>
      <c r="C4" s="23"/>
      <c r="D4" s="23"/>
      <c r="F4" s="23"/>
      <c r="G4" s="23"/>
      <c r="H4" s="23"/>
    </row>
    <row r="5" spans="1:9" x14ac:dyDescent="0.2">
      <c r="A5" s="98" t="s">
        <v>28</v>
      </c>
      <c r="B5" s="99"/>
      <c r="C5" s="100"/>
      <c r="D5" s="66"/>
      <c r="E5" s="26" t="s">
        <v>5</v>
      </c>
      <c r="F5" s="101" t="s">
        <v>101</v>
      </c>
      <c r="G5" s="102"/>
      <c r="H5" s="103"/>
    </row>
    <row r="6" spans="1:9" x14ac:dyDescent="0.2">
      <c r="A6" s="11" t="s">
        <v>0</v>
      </c>
      <c r="B6" s="11" t="s">
        <v>0</v>
      </c>
      <c r="C6" s="11" t="s">
        <v>1</v>
      </c>
      <c r="D6" s="40" t="s">
        <v>65</v>
      </c>
      <c r="E6" s="9" t="s">
        <v>13</v>
      </c>
      <c r="F6" s="10" t="s">
        <v>2</v>
      </c>
      <c r="G6" s="11" t="s">
        <v>3</v>
      </c>
      <c r="H6" s="11" t="s">
        <v>4</v>
      </c>
    </row>
    <row r="7" spans="1:9" x14ac:dyDescent="0.2">
      <c r="A7" s="37" t="s">
        <v>67</v>
      </c>
      <c r="B7" s="37" t="s">
        <v>94</v>
      </c>
      <c r="C7" s="37" t="s">
        <v>100</v>
      </c>
      <c r="D7" s="47" t="s">
        <v>100</v>
      </c>
      <c r="E7" s="5" t="s">
        <v>25</v>
      </c>
      <c r="F7" s="4" t="s">
        <v>9</v>
      </c>
      <c r="G7" s="5" t="s">
        <v>10</v>
      </c>
      <c r="H7" s="5" t="s">
        <v>11</v>
      </c>
    </row>
    <row r="8" spans="1:9" x14ac:dyDescent="0.2">
      <c r="A8" s="34"/>
      <c r="B8" s="34"/>
      <c r="C8" s="34"/>
      <c r="D8" s="48"/>
      <c r="E8" s="22" t="s">
        <v>36</v>
      </c>
      <c r="F8" s="34"/>
      <c r="G8" s="34"/>
      <c r="H8" s="34"/>
    </row>
    <row r="9" spans="1:9" x14ac:dyDescent="0.2">
      <c r="A9" s="12">
        <v>301533</v>
      </c>
      <c r="B9" s="12">
        <v>374912</v>
      </c>
      <c r="C9" s="12">
        <v>210000</v>
      </c>
      <c r="D9" s="43">
        <v>215160</v>
      </c>
      <c r="E9" s="2" t="s">
        <v>37</v>
      </c>
      <c r="F9" s="12">
        <v>265000</v>
      </c>
      <c r="G9" s="12">
        <v>265000</v>
      </c>
      <c r="H9" s="12">
        <v>265000</v>
      </c>
    </row>
    <row r="10" spans="1:9" x14ac:dyDescent="0.2">
      <c r="A10" s="12"/>
      <c r="B10" s="12"/>
      <c r="C10" s="12"/>
      <c r="D10" s="43"/>
      <c r="E10" s="2" t="s">
        <v>38</v>
      </c>
      <c r="F10" s="12"/>
      <c r="G10" s="12"/>
      <c r="H10" s="12"/>
    </row>
    <row r="11" spans="1:9" x14ac:dyDescent="0.2">
      <c r="A11" s="12">
        <v>3692</v>
      </c>
      <c r="B11" s="12">
        <v>2786</v>
      </c>
      <c r="C11" s="12">
        <v>4000</v>
      </c>
      <c r="D11" s="43">
        <v>2800</v>
      </c>
      <c r="E11" s="2" t="s">
        <v>39</v>
      </c>
      <c r="F11" s="12">
        <v>3000</v>
      </c>
      <c r="G11" s="12">
        <v>3000</v>
      </c>
      <c r="H11" s="12">
        <v>3000</v>
      </c>
    </row>
    <row r="12" spans="1:9" x14ac:dyDescent="0.2">
      <c r="A12" s="12">
        <v>15941</v>
      </c>
      <c r="B12" s="12">
        <v>4791</v>
      </c>
      <c r="C12" s="12">
        <v>4500</v>
      </c>
      <c r="D12" s="43">
        <v>29000</v>
      </c>
      <c r="E12" s="2" t="s">
        <v>40</v>
      </c>
      <c r="F12" s="12">
        <v>20000</v>
      </c>
      <c r="G12" s="12">
        <v>20000</v>
      </c>
      <c r="H12" s="12">
        <v>20000</v>
      </c>
    </row>
    <row r="13" spans="1:9" x14ac:dyDescent="0.2">
      <c r="A13" s="31"/>
      <c r="B13" s="31" t="s">
        <v>64</v>
      </c>
      <c r="C13" s="31"/>
      <c r="D13" s="44" t="s">
        <v>64</v>
      </c>
      <c r="E13" s="2" t="s">
        <v>41</v>
      </c>
      <c r="F13" s="31"/>
      <c r="G13" s="31"/>
      <c r="H13" s="31"/>
    </row>
    <row r="14" spans="1:9" x14ac:dyDescent="0.2">
      <c r="A14" s="12">
        <v>296</v>
      </c>
      <c r="B14" s="12">
        <v>100</v>
      </c>
      <c r="C14" s="12">
        <v>200</v>
      </c>
      <c r="D14" s="43">
        <v>200</v>
      </c>
      <c r="E14" s="2" t="s">
        <v>32</v>
      </c>
      <c r="F14" s="12">
        <v>200</v>
      </c>
      <c r="G14" s="12">
        <v>200</v>
      </c>
      <c r="H14" s="59">
        <v>200</v>
      </c>
      <c r="I14" s="82"/>
    </row>
    <row r="15" spans="1:9" x14ac:dyDescent="0.2">
      <c r="A15" s="12"/>
      <c r="B15" s="12"/>
      <c r="C15" s="12"/>
      <c r="D15" s="43"/>
      <c r="E15" s="2"/>
      <c r="F15" s="12"/>
      <c r="G15" s="12"/>
      <c r="H15" s="12"/>
    </row>
    <row r="16" spans="1:9" x14ac:dyDescent="0.2">
      <c r="A16" s="12"/>
      <c r="B16" s="12"/>
      <c r="C16" s="12"/>
      <c r="D16" s="43"/>
      <c r="E16" s="2"/>
      <c r="F16" s="12"/>
      <c r="G16" s="12"/>
      <c r="H16" s="12"/>
      <c r="I16" s="39"/>
    </row>
    <row r="17" spans="1:9" x14ac:dyDescent="0.2">
      <c r="A17" s="12"/>
      <c r="B17" s="12"/>
      <c r="C17" s="12"/>
      <c r="D17" s="43"/>
      <c r="E17" s="2"/>
      <c r="F17" s="12"/>
      <c r="G17" s="12"/>
      <c r="H17" s="12"/>
      <c r="I17" s="81"/>
    </row>
    <row r="18" spans="1:9" x14ac:dyDescent="0.2">
      <c r="A18" s="12"/>
      <c r="B18" s="12"/>
      <c r="C18" s="12"/>
      <c r="D18" s="43"/>
      <c r="E18" s="2"/>
      <c r="F18" s="12"/>
      <c r="G18" s="12"/>
      <c r="H18" s="12"/>
    </row>
    <row r="19" spans="1:9" x14ac:dyDescent="0.2">
      <c r="A19" s="12"/>
      <c r="B19" s="12"/>
      <c r="C19" s="12"/>
      <c r="D19" s="43"/>
      <c r="E19" s="2"/>
      <c r="F19" s="12"/>
      <c r="G19" s="12"/>
      <c r="H19" s="12"/>
    </row>
    <row r="20" spans="1:9" x14ac:dyDescent="0.2">
      <c r="A20" s="12"/>
      <c r="B20" s="12"/>
      <c r="C20" s="12"/>
      <c r="D20" s="43"/>
      <c r="E20" s="2"/>
      <c r="F20" s="12"/>
      <c r="G20" s="12"/>
      <c r="H20" s="12"/>
    </row>
    <row r="21" spans="1:9" x14ac:dyDescent="0.2">
      <c r="A21" s="12"/>
      <c r="B21" s="12"/>
      <c r="C21" s="12"/>
      <c r="D21" s="43"/>
      <c r="E21" s="2"/>
      <c r="F21" s="12"/>
      <c r="G21" s="12"/>
      <c r="H21" s="12"/>
    </row>
    <row r="22" spans="1:9" x14ac:dyDescent="0.2">
      <c r="A22" s="12"/>
      <c r="B22" s="12"/>
      <c r="C22" s="12"/>
      <c r="D22" s="43"/>
      <c r="E22" s="2"/>
      <c r="F22" s="12"/>
      <c r="G22" s="12"/>
      <c r="H22" s="12"/>
    </row>
    <row r="23" spans="1:9" x14ac:dyDescent="0.2">
      <c r="A23" s="12"/>
      <c r="B23" s="12"/>
      <c r="C23" s="12"/>
      <c r="D23" s="43"/>
      <c r="E23" s="2"/>
      <c r="F23" s="12"/>
      <c r="G23" s="12"/>
      <c r="H23" s="12"/>
    </row>
    <row r="24" spans="1:9" x14ac:dyDescent="0.2">
      <c r="A24" s="12"/>
      <c r="B24" s="12"/>
      <c r="C24" s="12"/>
      <c r="D24" s="43"/>
      <c r="E24" s="2"/>
      <c r="F24" s="12"/>
      <c r="G24" s="12"/>
      <c r="H24" s="12"/>
    </row>
    <row r="25" spans="1:9" x14ac:dyDescent="0.2">
      <c r="A25" s="12"/>
      <c r="B25" s="12"/>
      <c r="C25" s="12"/>
      <c r="D25" s="43"/>
      <c r="E25" s="2"/>
      <c r="F25" s="12"/>
      <c r="G25" s="12"/>
      <c r="H25" s="12"/>
    </row>
    <row r="26" spans="1:9" x14ac:dyDescent="0.2">
      <c r="A26" s="12"/>
      <c r="B26" s="12"/>
      <c r="C26" s="12"/>
      <c r="D26" s="43"/>
      <c r="E26" s="2"/>
      <c r="F26" s="12"/>
      <c r="G26" s="12"/>
      <c r="H26" s="12"/>
    </row>
    <row r="27" spans="1:9" ht="13.5" thickBot="1" x14ac:dyDescent="0.25">
      <c r="A27" s="15"/>
      <c r="B27" s="15"/>
      <c r="C27" s="15"/>
      <c r="D27" s="49"/>
      <c r="E27" s="3"/>
      <c r="F27" s="15"/>
      <c r="G27" s="15"/>
      <c r="H27" s="15"/>
    </row>
    <row r="28" spans="1:9" x14ac:dyDescent="0.2">
      <c r="A28" s="16">
        <f>SUM(A9:A27)</f>
        <v>321462</v>
      </c>
      <c r="B28" s="16">
        <f>SUM(B9:B27)</f>
        <v>382589</v>
      </c>
      <c r="C28" s="16">
        <f>SUM(C9:C27)</f>
        <v>218700</v>
      </c>
      <c r="D28" s="50">
        <f>SUM(D9:D27)</f>
        <v>247160</v>
      </c>
      <c r="E28" s="1" t="s">
        <v>8</v>
      </c>
      <c r="F28" s="16">
        <f>SUM(F9:F27)</f>
        <v>288200</v>
      </c>
      <c r="G28" s="16">
        <v>288200</v>
      </c>
      <c r="H28" s="16">
        <v>288200</v>
      </c>
    </row>
    <row r="29" spans="1:9" x14ac:dyDescent="0.2">
      <c r="A29" s="35"/>
      <c r="B29" s="35"/>
      <c r="C29" s="38">
        <v>55620</v>
      </c>
      <c r="D29" s="51">
        <v>56496</v>
      </c>
      <c r="E29" s="1" t="s">
        <v>97</v>
      </c>
      <c r="F29" s="31"/>
      <c r="G29" s="31"/>
      <c r="H29" s="31"/>
    </row>
    <row r="30" spans="1:9" x14ac:dyDescent="0.2">
      <c r="A30" s="31"/>
      <c r="B30" s="31"/>
      <c r="C30" s="38">
        <v>57288</v>
      </c>
      <c r="D30" s="51">
        <v>58000</v>
      </c>
      <c r="E30" s="1" t="s">
        <v>96</v>
      </c>
      <c r="F30" s="31"/>
      <c r="G30" s="31"/>
      <c r="H30" s="31"/>
    </row>
    <row r="31" spans="1:9" x14ac:dyDescent="0.2">
      <c r="A31" s="31"/>
      <c r="B31" s="31"/>
      <c r="C31" s="94" t="s">
        <v>64</v>
      </c>
      <c r="D31" s="52"/>
      <c r="E31" s="1" t="s">
        <v>103</v>
      </c>
      <c r="F31" s="16">
        <f>D30*1.03</f>
        <v>59740</v>
      </c>
      <c r="G31" s="16">
        <v>59740</v>
      </c>
      <c r="H31" s="16">
        <v>59740</v>
      </c>
    </row>
    <row r="32" spans="1:9" x14ac:dyDescent="0.2">
      <c r="A32" s="35"/>
      <c r="B32" s="35"/>
      <c r="C32" s="95" t="s">
        <v>64</v>
      </c>
      <c r="D32" s="53"/>
      <c r="E32" s="2" t="s">
        <v>102</v>
      </c>
      <c r="F32" s="38">
        <f>F31*1.03</f>
        <v>61532.200000000004</v>
      </c>
      <c r="G32" s="38">
        <v>61532.200000000004</v>
      </c>
      <c r="H32" s="38">
        <v>61532.200000000004</v>
      </c>
    </row>
    <row r="33" spans="1:8" ht="13.5" thickBot="1" x14ac:dyDescent="0.25">
      <c r="A33" s="36">
        <v>98538</v>
      </c>
      <c r="B33" s="36">
        <v>106992</v>
      </c>
      <c r="C33" s="33"/>
      <c r="D33" s="54"/>
      <c r="E33" s="3" t="s">
        <v>6</v>
      </c>
      <c r="F33" s="33"/>
      <c r="G33" s="33"/>
      <c r="H33" s="33"/>
    </row>
    <row r="34" spans="1:8" ht="13.5" thickBot="1" x14ac:dyDescent="0.25">
      <c r="A34" s="17">
        <f>SUM(A28:A33)</f>
        <v>420000</v>
      </c>
      <c r="B34" s="17">
        <f>SUM(B28:B33)</f>
        <v>489581</v>
      </c>
      <c r="C34" s="17">
        <f>SUM(C28:C33)</f>
        <v>331608</v>
      </c>
      <c r="D34" s="55">
        <f>SUM(D28:D33)</f>
        <v>361656</v>
      </c>
      <c r="E34" s="18" t="s">
        <v>7</v>
      </c>
      <c r="F34" s="17">
        <f>SUM(F28:F33)</f>
        <v>409472.2</v>
      </c>
      <c r="G34" s="17">
        <v>409472.2</v>
      </c>
      <c r="H34" s="17">
        <v>409472.2</v>
      </c>
    </row>
    <row r="35" spans="1:8" x14ac:dyDescent="0.2">
      <c r="D35" s="39"/>
    </row>
    <row r="36" spans="1:8" x14ac:dyDescent="0.2">
      <c r="A36" s="11" t="s">
        <v>0</v>
      </c>
      <c r="B36" s="11" t="s">
        <v>0</v>
      </c>
      <c r="C36" s="11" t="s">
        <v>1</v>
      </c>
      <c r="D36" s="40" t="s">
        <v>65</v>
      </c>
    </row>
    <row r="37" spans="1:8" x14ac:dyDescent="0.2">
      <c r="A37" s="37" t="s">
        <v>67</v>
      </c>
      <c r="B37" s="37" t="s">
        <v>94</v>
      </c>
      <c r="C37" s="37" t="s">
        <v>100</v>
      </c>
      <c r="D37" s="47" t="s">
        <v>100</v>
      </c>
    </row>
  </sheetData>
  <mergeCells count="2">
    <mergeCell ref="A5:C5"/>
    <mergeCell ref="F5:H5"/>
  </mergeCells>
  <phoneticPr fontId="8" type="noConversion"/>
  <printOptions horizontalCentered="1"/>
  <pageMargins left="0.25" right="0.25" top="1" bottom="1" header="0.5" footer="0.5"/>
  <pageSetup orientation="landscape" r:id="rId1"/>
  <headerFooter alignWithMargins="0">
    <oddHeader xml:space="preserve">&amp;CASH CREEK WATER CONTROL DISTRICT, FY 2024-26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5"/>
  <sheetViews>
    <sheetView tabSelected="1" topLeftCell="B1" zoomScale="115" zoomScaleNormal="115" workbookViewId="0">
      <selection activeCell="B15" sqref="A15:XFD15"/>
    </sheetView>
  </sheetViews>
  <sheetFormatPr defaultRowHeight="12.75" x14ac:dyDescent="0.2"/>
  <cols>
    <col min="1" max="1" width="10.85546875" customWidth="1"/>
    <col min="2" max="4" width="11" customWidth="1"/>
    <col min="5" max="5" width="42.5703125" bestFit="1" customWidth="1"/>
    <col min="6" max="6" width="15.28515625" bestFit="1" customWidth="1"/>
    <col min="7" max="7" width="15" bestFit="1" customWidth="1"/>
    <col min="8" max="8" width="14.85546875" bestFit="1" customWidth="1"/>
    <col min="12" max="12" width="9.7109375" bestFit="1" customWidth="1"/>
  </cols>
  <sheetData>
    <row r="1" spans="1:8" x14ac:dyDescent="0.2">
      <c r="A1" s="104" t="s">
        <v>28</v>
      </c>
      <c r="B1" s="105"/>
      <c r="C1" s="106"/>
      <c r="D1" s="56"/>
      <c r="E1" s="26" t="s">
        <v>12</v>
      </c>
      <c r="F1" s="107" t="s">
        <v>105</v>
      </c>
      <c r="G1" s="105"/>
      <c r="H1" s="106"/>
    </row>
    <row r="2" spans="1:8" x14ac:dyDescent="0.2">
      <c r="A2" s="11" t="s">
        <v>0</v>
      </c>
      <c r="B2" s="11" t="s">
        <v>0</v>
      </c>
      <c r="C2" s="11" t="s">
        <v>4</v>
      </c>
      <c r="D2" s="40" t="s">
        <v>66</v>
      </c>
      <c r="E2" s="9" t="s">
        <v>13</v>
      </c>
      <c r="F2" s="10" t="s">
        <v>2</v>
      </c>
      <c r="G2" s="11" t="s">
        <v>3</v>
      </c>
      <c r="H2" s="11" t="s">
        <v>4</v>
      </c>
    </row>
    <row r="3" spans="1:8" x14ac:dyDescent="0.2">
      <c r="A3" s="5" t="s">
        <v>68</v>
      </c>
      <c r="B3" s="5" t="s">
        <v>95</v>
      </c>
      <c r="C3" s="5" t="s">
        <v>104</v>
      </c>
      <c r="D3" s="47" t="s">
        <v>104</v>
      </c>
      <c r="E3" s="5" t="s">
        <v>14</v>
      </c>
      <c r="F3" s="4" t="s">
        <v>9</v>
      </c>
      <c r="G3" s="5" t="s">
        <v>10</v>
      </c>
      <c r="H3" s="5" t="s">
        <v>11</v>
      </c>
    </row>
    <row r="4" spans="1:8" x14ac:dyDescent="0.2">
      <c r="A4" s="62"/>
      <c r="B4" s="62"/>
      <c r="C4" s="58"/>
      <c r="D4" s="89"/>
      <c r="E4" s="8" t="s">
        <v>15</v>
      </c>
      <c r="F4" s="58"/>
      <c r="G4" s="58"/>
      <c r="H4" s="58"/>
    </row>
    <row r="5" spans="1:8" x14ac:dyDescent="0.2">
      <c r="A5" s="86">
        <v>0</v>
      </c>
      <c r="B5" s="86">
        <v>0</v>
      </c>
      <c r="C5" s="86">
        <v>0</v>
      </c>
      <c r="D5" s="87">
        <v>0</v>
      </c>
      <c r="E5" s="88" t="s">
        <v>17</v>
      </c>
      <c r="F5" s="86">
        <v>0</v>
      </c>
      <c r="G5" s="86">
        <v>0</v>
      </c>
      <c r="H5" s="86">
        <v>0</v>
      </c>
    </row>
    <row r="6" spans="1:8" x14ac:dyDescent="0.2">
      <c r="A6" s="63"/>
      <c r="B6" s="63"/>
      <c r="C6" s="6"/>
      <c r="D6" s="41"/>
      <c r="E6" s="7"/>
      <c r="F6" s="6"/>
      <c r="G6" s="6"/>
      <c r="H6" s="6"/>
    </row>
    <row r="7" spans="1:8" x14ac:dyDescent="0.2">
      <c r="A7" s="64"/>
      <c r="B7" s="64"/>
      <c r="C7" s="30"/>
      <c r="D7" s="42"/>
      <c r="E7" s="8" t="s">
        <v>16</v>
      </c>
      <c r="F7" s="30"/>
      <c r="G7" s="30"/>
      <c r="H7" s="30"/>
    </row>
    <row r="8" spans="1:8" x14ac:dyDescent="0.2">
      <c r="A8" s="83"/>
      <c r="B8" s="83"/>
      <c r="C8" s="38">
        <v>8160</v>
      </c>
      <c r="D8" s="97">
        <v>5000</v>
      </c>
      <c r="E8" s="84" t="s">
        <v>98</v>
      </c>
      <c r="F8" s="38">
        <v>8000</v>
      </c>
      <c r="G8" s="38">
        <v>8000</v>
      </c>
      <c r="H8" s="38">
        <v>8000</v>
      </c>
    </row>
    <row r="9" spans="1:8" x14ac:dyDescent="0.2">
      <c r="A9" s="12">
        <v>4800</v>
      </c>
      <c r="B9" s="12">
        <v>4400</v>
      </c>
      <c r="C9" s="12">
        <v>4800</v>
      </c>
      <c r="D9" s="43">
        <v>5800</v>
      </c>
      <c r="E9" s="2" t="s">
        <v>42</v>
      </c>
      <c r="F9" s="12">
        <v>7200</v>
      </c>
      <c r="G9" s="12">
        <v>7200</v>
      </c>
      <c r="H9" s="12">
        <v>7200</v>
      </c>
    </row>
    <row r="10" spans="1:8" x14ac:dyDescent="0.2">
      <c r="A10" s="12"/>
      <c r="B10" s="12"/>
      <c r="C10" s="12">
        <v>3000</v>
      </c>
      <c r="D10" s="43" t="s">
        <v>64</v>
      </c>
      <c r="E10" s="2" t="s">
        <v>43</v>
      </c>
      <c r="F10" s="12">
        <v>3000</v>
      </c>
      <c r="G10" s="12">
        <v>3000</v>
      </c>
      <c r="H10" s="12">
        <v>3000</v>
      </c>
    </row>
    <row r="11" spans="1:8" x14ac:dyDescent="0.2">
      <c r="A11" s="12">
        <v>40</v>
      </c>
      <c r="B11" s="12">
        <v>60</v>
      </c>
      <c r="C11" s="12">
        <v>60</v>
      </c>
      <c r="D11" s="43">
        <v>40</v>
      </c>
      <c r="E11" s="2" t="s">
        <v>44</v>
      </c>
      <c r="F11" s="12">
        <v>60</v>
      </c>
      <c r="G11" s="12">
        <v>60</v>
      </c>
      <c r="H11" s="12">
        <v>60</v>
      </c>
    </row>
    <row r="12" spans="1:8" x14ac:dyDescent="0.2">
      <c r="A12" s="31"/>
      <c r="B12" s="31"/>
      <c r="C12" s="31"/>
      <c r="D12" s="44" t="s">
        <v>64</v>
      </c>
      <c r="E12" s="2" t="s">
        <v>63</v>
      </c>
      <c r="F12" s="31" t="s">
        <v>64</v>
      </c>
      <c r="G12" s="31" t="s">
        <v>64</v>
      </c>
      <c r="H12" s="31" t="s">
        <v>64</v>
      </c>
    </row>
    <row r="13" spans="1:8" x14ac:dyDescent="0.2">
      <c r="A13" s="12">
        <v>1500</v>
      </c>
      <c r="B13" s="12">
        <v>3625</v>
      </c>
      <c r="C13" s="12">
        <v>7500</v>
      </c>
      <c r="D13" s="43">
        <v>1500</v>
      </c>
      <c r="E13" s="2" t="s">
        <v>52</v>
      </c>
      <c r="F13" s="12">
        <v>7500</v>
      </c>
      <c r="G13" s="12">
        <v>7500</v>
      </c>
      <c r="H13" s="12">
        <v>7500</v>
      </c>
    </row>
    <row r="14" spans="1:8" x14ac:dyDescent="0.2">
      <c r="A14" s="31"/>
      <c r="B14" s="31"/>
      <c r="C14" s="31"/>
      <c r="D14" s="44" t="s">
        <v>64</v>
      </c>
      <c r="E14" s="2" t="s">
        <v>55</v>
      </c>
      <c r="F14" s="31" t="s">
        <v>64</v>
      </c>
      <c r="G14" s="31" t="s">
        <v>64</v>
      </c>
      <c r="H14" s="31" t="s">
        <v>64</v>
      </c>
    </row>
    <row r="15" spans="1:8" s="115" customFormat="1" x14ac:dyDescent="0.2">
      <c r="A15" s="112">
        <v>24786</v>
      </c>
      <c r="B15" s="112">
        <v>80206</v>
      </c>
      <c r="C15" s="112">
        <v>188100</v>
      </c>
      <c r="D15" s="113">
        <v>15750</v>
      </c>
      <c r="E15" s="114" t="s">
        <v>56</v>
      </c>
      <c r="F15" s="112">
        <v>193500</v>
      </c>
      <c r="G15" s="112">
        <v>193500</v>
      </c>
      <c r="H15" s="112">
        <v>193500</v>
      </c>
    </row>
    <row r="16" spans="1:8" x14ac:dyDescent="0.2">
      <c r="A16" s="12">
        <v>472</v>
      </c>
      <c r="B16" s="12">
        <v>0</v>
      </c>
      <c r="C16" s="12">
        <v>7500</v>
      </c>
      <c r="D16" s="43">
        <v>0</v>
      </c>
      <c r="E16" s="2" t="s">
        <v>57</v>
      </c>
      <c r="F16" s="12">
        <v>7500</v>
      </c>
      <c r="G16" s="12">
        <v>7500</v>
      </c>
      <c r="H16" s="12">
        <v>7500</v>
      </c>
    </row>
    <row r="17" spans="1:8" x14ac:dyDescent="0.2">
      <c r="A17" s="12"/>
      <c r="B17" s="12">
        <v>500</v>
      </c>
      <c r="C17" s="12">
        <v>5000</v>
      </c>
      <c r="D17" s="43">
        <v>0</v>
      </c>
      <c r="E17" s="2" t="s">
        <v>53</v>
      </c>
      <c r="F17" s="12">
        <v>5000</v>
      </c>
      <c r="G17" s="12">
        <v>5000</v>
      </c>
      <c r="H17" s="12">
        <v>5000</v>
      </c>
    </row>
    <row r="18" spans="1:8" x14ac:dyDescent="0.2">
      <c r="A18" s="12">
        <v>500</v>
      </c>
      <c r="B18" s="12">
        <v>3813</v>
      </c>
      <c r="C18" s="12">
        <v>5000</v>
      </c>
      <c r="D18" s="43">
        <v>5812</v>
      </c>
      <c r="E18" s="2" t="s">
        <v>54</v>
      </c>
      <c r="F18" s="12">
        <v>5000</v>
      </c>
      <c r="G18" s="12">
        <v>5000</v>
      </c>
      <c r="H18" s="12">
        <v>5000</v>
      </c>
    </row>
    <row r="19" spans="1:8" x14ac:dyDescent="0.2">
      <c r="A19" s="12">
        <v>2836</v>
      </c>
      <c r="B19" s="12">
        <v>9130</v>
      </c>
      <c r="C19" s="12">
        <v>11200</v>
      </c>
      <c r="D19" s="43">
        <v>5500</v>
      </c>
      <c r="E19" s="2" t="s">
        <v>58</v>
      </c>
      <c r="F19" s="12">
        <v>10500</v>
      </c>
      <c r="G19" s="12">
        <v>10500</v>
      </c>
      <c r="H19" s="12">
        <v>10500</v>
      </c>
    </row>
    <row r="20" spans="1:8" x14ac:dyDescent="0.2">
      <c r="A20" s="12">
        <v>0</v>
      </c>
      <c r="B20" s="12">
        <v>0</v>
      </c>
      <c r="C20" s="12">
        <v>3000</v>
      </c>
      <c r="D20" s="43">
        <v>0</v>
      </c>
      <c r="E20" s="2" t="s">
        <v>51</v>
      </c>
      <c r="F20" s="12">
        <v>3000</v>
      </c>
      <c r="G20" s="12">
        <v>3000</v>
      </c>
      <c r="H20" s="12">
        <v>3000</v>
      </c>
    </row>
    <row r="21" spans="1:8" x14ac:dyDescent="0.2">
      <c r="A21" s="12">
        <v>3372</v>
      </c>
      <c r="B21" s="12">
        <v>4116</v>
      </c>
      <c r="C21" s="12">
        <v>4250</v>
      </c>
      <c r="D21" s="43">
        <v>4278</v>
      </c>
      <c r="E21" s="2" t="s">
        <v>45</v>
      </c>
      <c r="F21" s="12">
        <v>5000</v>
      </c>
      <c r="G21" s="12">
        <v>5000</v>
      </c>
      <c r="H21" s="12">
        <v>5000</v>
      </c>
    </row>
    <row r="22" spans="1:8" x14ac:dyDescent="0.2">
      <c r="A22" s="31"/>
      <c r="B22" s="31"/>
      <c r="C22" s="31"/>
      <c r="D22" s="44" t="s">
        <v>64</v>
      </c>
      <c r="E22" s="2" t="s">
        <v>46</v>
      </c>
      <c r="F22" s="31" t="s">
        <v>64</v>
      </c>
      <c r="G22" s="31" t="s">
        <v>64</v>
      </c>
      <c r="H22" s="31" t="s">
        <v>64</v>
      </c>
    </row>
    <row r="23" spans="1:8" x14ac:dyDescent="0.2">
      <c r="A23" s="12">
        <v>593.01</v>
      </c>
      <c r="B23" s="12">
        <v>650</v>
      </c>
      <c r="C23" s="12">
        <v>600</v>
      </c>
      <c r="D23" s="43">
        <v>650</v>
      </c>
      <c r="E23" s="2" t="s">
        <v>29</v>
      </c>
      <c r="F23" s="12">
        <v>750</v>
      </c>
      <c r="G23" s="12">
        <v>750</v>
      </c>
      <c r="H23" s="12">
        <v>750</v>
      </c>
    </row>
    <row r="24" spans="1:8" x14ac:dyDescent="0.2">
      <c r="A24" s="12">
        <v>2911</v>
      </c>
      <c r="B24" s="12">
        <v>3408</v>
      </c>
      <c r="C24" s="12">
        <v>3500</v>
      </c>
      <c r="D24" s="43">
        <v>4673</v>
      </c>
      <c r="E24" s="2" t="s">
        <v>30</v>
      </c>
      <c r="F24" s="12">
        <v>5000</v>
      </c>
      <c r="G24" s="12">
        <v>5000</v>
      </c>
      <c r="H24" s="12">
        <v>5000</v>
      </c>
    </row>
    <row r="25" spans="1:8" x14ac:dyDescent="0.2">
      <c r="A25" s="12">
        <v>865</v>
      </c>
      <c r="B25" s="12">
        <v>1200</v>
      </c>
      <c r="C25" s="12">
        <v>1500</v>
      </c>
      <c r="D25" s="43">
        <v>970</v>
      </c>
      <c r="E25" s="2" t="s">
        <v>31</v>
      </c>
      <c r="F25" s="12">
        <v>1500</v>
      </c>
      <c r="G25" s="12">
        <v>1500</v>
      </c>
      <c r="H25" s="12">
        <v>1500</v>
      </c>
    </row>
    <row r="26" spans="1:8" x14ac:dyDescent="0.2">
      <c r="A26" s="12">
        <v>0</v>
      </c>
      <c r="B26" s="12">
        <v>0</v>
      </c>
      <c r="C26" s="12">
        <v>5000</v>
      </c>
      <c r="D26" s="43">
        <v>0</v>
      </c>
      <c r="E26" s="2" t="s">
        <v>47</v>
      </c>
      <c r="F26" s="12">
        <v>5000</v>
      </c>
      <c r="G26" s="12">
        <v>5000</v>
      </c>
      <c r="H26" s="12">
        <v>5000</v>
      </c>
    </row>
    <row r="27" spans="1:8" x14ac:dyDescent="0.2">
      <c r="A27" s="12">
        <v>0</v>
      </c>
      <c r="B27" s="12">
        <v>253</v>
      </c>
      <c r="C27" s="12">
        <v>500</v>
      </c>
      <c r="D27" s="43">
        <v>422</v>
      </c>
      <c r="E27" s="2" t="s">
        <v>48</v>
      </c>
      <c r="F27" s="12">
        <v>500</v>
      </c>
      <c r="G27" s="12">
        <v>500</v>
      </c>
      <c r="H27" s="12">
        <v>500</v>
      </c>
    </row>
    <row r="28" spans="1:8" x14ac:dyDescent="0.2">
      <c r="A28" s="13">
        <v>0</v>
      </c>
      <c r="B28" s="13">
        <v>270</v>
      </c>
      <c r="C28" s="13">
        <v>300</v>
      </c>
      <c r="D28" s="45">
        <v>324</v>
      </c>
      <c r="E28" s="14" t="s">
        <v>49</v>
      </c>
      <c r="F28" s="13">
        <v>500</v>
      </c>
      <c r="G28" s="13">
        <v>500</v>
      </c>
      <c r="H28" s="13">
        <v>500</v>
      </c>
    </row>
    <row r="29" spans="1:8" x14ac:dyDescent="0.2">
      <c r="A29" s="32"/>
      <c r="B29" s="32"/>
      <c r="C29" s="32"/>
      <c r="D29" s="46" t="s">
        <v>64</v>
      </c>
      <c r="E29" s="14" t="s">
        <v>50</v>
      </c>
      <c r="F29" s="32" t="s">
        <v>64</v>
      </c>
      <c r="G29" s="32" t="s">
        <v>64</v>
      </c>
      <c r="H29" s="32" t="s">
        <v>64</v>
      </c>
    </row>
    <row r="30" spans="1:8" x14ac:dyDescent="0.2">
      <c r="A30" s="13">
        <v>499</v>
      </c>
      <c r="B30" s="13">
        <v>3049</v>
      </c>
      <c r="C30" s="13">
        <v>2500</v>
      </c>
      <c r="D30" s="45">
        <v>550</v>
      </c>
      <c r="E30" s="14" t="s">
        <v>32</v>
      </c>
      <c r="F30" s="13">
        <v>2500</v>
      </c>
      <c r="G30" s="13">
        <v>2500</v>
      </c>
      <c r="H30" s="13">
        <v>2500</v>
      </c>
    </row>
    <row r="31" spans="1:8" x14ac:dyDescent="0.2">
      <c r="A31" s="13">
        <v>64</v>
      </c>
      <c r="B31" s="13">
        <v>0</v>
      </c>
      <c r="C31" s="13">
        <v>500</v>
      </c>
      <c r="D31" s="45">
        <v>0</v>
      </c>
      <c r="E31" s="14" t="s">
        <v>33</v>
      </c>
      <c r="F31" s="13">
        <v>500</v>
      </c>
      <c r="G31" s="13">
        <v>500</v>
      </c>
      <c r="H31" s="13">
        <v>500</v>
      </c>
    </row>
    <row r="32" spans="1:8" x14ac:dyDescent="0.2">
      <c r="A32" s="13">
        <v>34</v>
      </c>
      <c r="B32" s="13">
        <v>0</v>
      </c>
      <c r="C32" s="13">
        <v>400</v>
      </c>
      <c r="D32" s="45">
        <v>1234</v>
      </c>
      <c r="E32" s="14" t="s">
        <v>34</v>
      </c>
      <c r="F32" s="13">
        <v>400</v>
      </c>
      <c r="G32" s="13">
        <v>400</v>
      </c>
      <c r="H32" s="13">
        <v>400</v>
      </c>
    </row>
    <row r="33" spans="1:8" x14ac:dyDescent="0.2">
      <c r="A33" s="13">
        <v>1289</v>
      </c>
      <c r="B33" s="13">
        <v>1121</v>
      </c>
      <c r="C33" s="13">
        <v>1500</v>
      </c>
      <c r="D33" s="45">
        <v>662</v>
      </c>
      <c r="E33" s="14" t="s">
        <v>60</v>
      </c>
      <c r="F33" s="13">
        <v>1500</v>
      </c>
      <c r="G33" s="13">
        <v>1500</v>
      </c>
      <c r="H33" s="13">
        <v>1500</v>
      </c>
    </row>
    <row r="34" spans="1:8" x14ac:dyDescent="0.2">
      <c r="A34" s="13">
        <v>527</v>
      </c>
      <c r="B34" s="13">
        <v>0</v>
      </c>
      <c r="C34" s="13">
        <v>1200</v>
      </c>
      <c r="D34" s="45">
        <v>771</v>
      </c>
      <c r="E34" s="14" t="s">
        <v>61</v>
      </c>
      <c r="F34" s="13">
        <v>1200</v>
      </c>
      <c r="G34" s="13">
        <v>1200</v>
      </c>
      <c r="H34" s="13">
        <v>1200</v>
      </c>
    </row>
    <row r="35" spans="1:8" x14ac:dyDescent="0.2">
      <c r="A35" s="13">
        <v>0</v>
      </c>
      <c r="B35" s="13">
        <v>420</v>
      </c>
      <c r="C35" s="13">
        <v>1200</v>
      </c>
      <c r="D35" s="45">
        <v>0</v>
      </c>
      <c r="E35" s="14" t="s">
        <v>81</v>
      </c>
      <c r="F35" s="13">
        <v>1200</v>
      </c>
      <c r="G35" s="13">
        <v>1200</v>
      </c>
      <c r="H35" s="13">
        <v>1200</v>
      </c>
    </row>
    <row r="36" spans="1:8" x14ac:dyDescent="0.2">
      <c r="A36" s="12">
        <f>SUM(A5:A35)</f>
        <v>45088.01</v>
      </c>
      <c r="B36" s="12">
        <f>SUM(B5:B35)</f>
        <v>116221</v>
      </c>
      <c r="C36" s="12">
        <f>SUM(C5:C35)</f>
        <v>266270</v>
      </c>
      <c r="D36" s="45">
        <f>SUM(D9:D35)</f>
        <v>48936</v>
      </c>
      <c r="E36" s="19" t="s">
        <v>18</v>
      </c>
      <c r="F36" s="13">
        <f>SUM(F8:F35)</f>
        <v>275810</v>
      </c>
      <c r="G36" s="13">
        <v>275810</v>
      </c>
      <c r="H36" s="13">
        <v>275810</v>
      </c>
    </row>
    <row r="37" spans="1:8" x14ac:dyDescent="0.2">
      <c r="A37" s="13"/>
      <c r="B37" s="13"/>
      <c r="C37" s="13"/>
      <c r="D37" s="13"/>
      <c r="E37" s="19"/>
      <c r="F37" s="13"/>
      <c r="G37" s="13"/>
      <c r="H37" s="13"/>
    </row>
    <row r="38" spans="1:8" x14ac:dyDescent="0.2">
      <c r="A38" s="13"/>
      <c r="B38" s="13"/>
      <c r="C38" s="13"/>
      <c r="D38" s="13"/>
      <c r="E38" s="19"/>
      <c r="F38" s="13"/>
      <c r="G38" s="13"/>
      <c r="H38" s="13"/>
    </row>
    <row r="39" spans="1:8" x14ac:dyDescent="0.2">
      <c r="A39" s="13"/>
      <c r="B39" s="13"/>
      <c r="C39" s="13"/>
      <c r="D39" s="13"/>
      <c r="E39" s="19"/>
      <c r="F39" s="13"/>
      <c r="G39" s="13"/>
      <c r="H39" s="13"/>
    </row>
    <row r="40" spans="1:8" x14ac:dyDescent="0.2">
      <c r="A40" s="13"/>
      <c r="B40" s="13"/>
      <c r="C40" s="13"/>
      <c r="D40" s="13"/>
      <c r="E40" s="19"/>
      <c r="F40" s="13"/>
      <c r="G40" s="13"/>
      <c r="H40" s="13"/>
    </row>
    <row r="41" spans="1:8" x14ac:dyDescent="0.2">
      <c r="A41" s="12">
        <f>A36</f>
        <v>45088.01</v>
      </c>
      <c r="B41" s="12">
        <f>B36</f>
        <v>116221</v>
      </c>
      <c r="C41" s="12">
        <f>C36</f>
        <v>266270</v>
      </c>
      <c r="D41" s="43">
        <f>D36</f>
        <v>48936</v>
      </c>
      <c r="E41" s="27" t="s">
        <v>59</v>
      </c>
      <c r="F41" s="12">
        <f>F36</f>
        <v>275810</v>
      </c>
      <c r="G41" s="12">
        <v>275810</v>
      </c>
      <c r="H41" s="12">
        <v>275810</v>
      </c>
    </row>
    <row r="42" spans="1:8" x14ac:dyDescent="0.2">
      <c r="A42" s="65"/>
      <c r="B42" s="65"/>
      <c r="C42" s="28">
        <v>258110</v>
      </c>
      <c r="D42" s="28"/>
      <c r="E42" s="29" t="s">
        <v>107</v>
      </c>
      <c r="F42" s="28"/>
      <c r="G42" s="28"/>
      <c r="H42" s="28"/>
    </row>
    <row r="43" spans="1:8" x14ac:dyDescent="0.2">
      <c r="A43" s="65"/>
      <c r="B43" s="65"/>
      <c r="C43" s="28"/>
      <c r="D43" s="28"/>
      <c r="E43" s="29"/>
      <c r="F43" s="28"/>
      <c r="G43" s="28"/>
      <c r="H43" s="28"/>
    </row>
    <row r="45" spans="1:8" x14ac:dyDescent="0.2">
      <c r="A45" s="65"/>
      <c r="B45" s="65"/>
      <c r="C45" s="28"/>
      <c r="D45" s="28"/>
      <c r="F45" s="28"/>
      <c r="G45" s="28"/>
      <c r="H45" s="28"/>
    </row>
    <row r="46" spans="1:8" x14ac:dyDescent="0.2">
      <c r="A46" s="12">
        <f>A41</f>
        <v>45088.01</v>
      </c>
      <c r="B46" s="12">
        <f>B41</f>
        <v>116221</v>
      </c>
      <c r="C46" s="12">
        <v>266270</v>
      </c>
      <c r="D46" s="43">
        <f>D41</f>
        <v>48936</v>
      </c>
      <c r="E46" s="27" t="s">
        <v>87</v>
      </c>
      <c r="F46" s="12">
        <v>275810</v>
      </c>
      <c r="G46" s="12">
        <v>275810</v>
      </c>
      <c r="H46" s="12">
        <v>275810</v>
      </c>
    </row>
    <row r="47" spans="1:8" x14ac:dyDescent="0.2">
      <c r="A47" s="13"/>
      <c r="B47" s="13"/>
      <c r="C47" s="13"/>
      <c r="D47" s="45"/>
      <c r="E47" s="14"/>
      <c r="F47" s="13"/>
      <c r="G47" s="13"/>
      <c r="H47" s="13"/>
    </row>
    <row r="48" spans="1:8" x14ac:dyDescent="0.2">
      <c r="A48" s="32"/>
      <c r="B48" s="32"/>
      <c r="C48" s="32"/>
      <c r="D48" s="46"/>
      <c r="E48" s="20" t="s">
        <v>19</v>
      </c>
      <c r="F48" s="32"/>
      <c r="G48" s="32"/>
      <c r="H48" s="32"/>
    </row>
    <row r="49" spans="1:12" x14ac:dyDescent="0.2">
      <c r="A49" s="13">
        <v>0</v>
      </c>
      <c r="B49" s="13">
        <v>0</v>
      </c>
      <c r="C49" s="13"/>
      <c r="D49" s="45"/>
      <c r="E49" s="21" t="s">
        <v>20</v>
      </c>
      <c r="F49" s="13">
        <v>0</v>
      </c>
      <c r="G49" s="13">
        <v>0</v>
      </c>
      <c r="H49" s="13">
        <v>0</v>
      </c>
    </row>
    <row r="50" spans="1:12" x14ac:dyDescent="0.2">
      <c r="A50" s="13"/>
      <c r="B50" s="13"/>
      <c r="C50" s="13"/>
      <c r="D50" s="45"/>
      <c r="E50" s="14"/>
      <c r="F50" s="13"/>
      <c r="G50" s="13"/>
      <c r="H50" s="13"/>
    </row>
    <row r="51" spans="1:12" x14ac:dyDescent="0.2">
      <c r="A51" s="32"/>
      <c r="B51" s="32"/>
      <c r="C51" s="32"/>
      <c r="D51" s="46"/>
      <c r="E51" s="20" t="s">
        <v>21</v>
      </c>
      <c r="F51" s="32"/>
      <c r="G51" s="32"/>
      <c r="H51" s="32"/>
    </row>
    <row r="52" spans="1:12" x14ac:dyDescent="0.2">
      <c r="A52" s="13">
        <v>0</v>
      </c>
      <c r="B52" s="13">
        <v>158200</v>
      </c>
      <c r="C52" s="13">
        <v>23498</v>
      </c>
      <c r="D52" s="45">
        <v>23498</v>
      </c>
      <c r="E52" s="14" t="s">
        <v>69</v>
      </c>
      <c r="F52" s="13">
        <v>83662</v>
      </c>
      <c r="G52" s="13">
        <v>83662</v>
      </c>
      <c r="H52" s="13">
        <v>83662</v>
      </c>
    </row>
    <row r="53" spans="1:12" x14ac:dyDescent="0.2">
      <c r="A53" s="13"/>
      <c r="B53" s="13">
        <v>0</v>
      </c>
      <c r="C53" s="13">
        <v>50000</v>
      </c>
      <c r="D53" s="45">
        <v>0</v>
      </c>
      <c r="E53" s="14" t="s">
        <v>35</v>
      </c>
      <c r="F53" s="13">
        <v>50000</v>
      </c>
      <c r="G53" s="13">
        <v>50000</v>
      </c>
      <c r="H53" s="13">
        <v>50000</v>
      </c>
    </row>
    <row r="54" spans="1:12" x14ac:dyDescent="0.2">
      <c r="A54" s="13"/>
      <c r="B54" s="13">
        <f>SUM(B52:B53)</f>
        <v>158200</v>
      </c>
      <c r="C54" s="13">
        <f>SUM(C52:C53)</f>
        <v>73498</v>
      </c>
      <c r="D54" s="45">
        <f>SUM(D52:D53)</f>
        <v>23498</v>
      </c>
      <c r="E54" s="19" t="s">
        <v>22</v>
      </c>
      <c r="F54" s="13">
        <v>133662</v>
      </c>
      <c r="G54" s="13">
        <v>133662</v>
      </c>
      <c r="H54" s="13">
        <v>133662</v>
      </c>
    </row>
    <row r="55" spans="1:12" ht="13.5" thickBot="1" x14ac:dyDescent="0.25">
      <c r="A55" s="15"/>
      <c r="B55" s="15"/>
      <c r="C55" s="15"/>
      <c r="D55" s="49"/>
      <c r="E55" s="3"/>
      <c r="F55" s="15"/>
      <c r="G55" s="15"/>
      <c r="H55" s="15"/>
      <c r="L55" s="39"/>
    </row>
    <row r="56" spans="1:12" x14ac:dyDescent="0.2">
      <c r="A56" s="16">
        <f>A54+A36+A5</f>
        <v>45088.01</v>
      </c>
      <c r="B56" s="16">
        <f>B54+B36+B5</f>
        <v>274421</v>
      </c>
      <c r="C56" s="16">
        <f>C54+C36+C5</f>
        <v>339768</v>
      </c>
      <c r="D56" s="50">
        <f>D54+D46</f>
        <v>72434</v>
      </c>
      <c r="E56" s="7" t="s">
        <v>23</v>
      </c>
      <c r="F56" s="16">
        <v>409472</v>
      </c>
      <c r="G56" s="16">
        <v>409472</v>
      </c>
      <c r="H56" s="16">
        <v>409472</v>
      </c>
    </row>
    <row r="57" spans="1:12" x14ac:dyDescent="0.2">
      <c r="A57" s="95" t="s">
        <v>64</v>
      </c>
      <c r="B57" s="95" t="s">
        <v>64</v>
      </c>
      <c r="C57" s="24">
        <v>0</v>
      </c>
      <c r="D57" s="53" t="s">
        <v>64</v>
      </c>
      <c r="E57" s="25" t="s">
        <v>24</v>
      </c>
      <c r="F57" s="24">
        <v>0</v>
      </c>
      <c r="G57" s="24">
        <v>0</v>
      </c>
      <c r="H57" s="24">
        <v>0</v>
      </c>
    </row>
    <row r="58" spans="1:12" ht="13.5" thickBot="1" x14ac:dyDescent="0.25">
      <c r="A58" s="60">
        <f>A61-A56</f>
        <v>374911.99</v>
      </c>
      <c r="B58" s="60">
        <f>B61-B56</f>
        <v>215160</v>
      </c>
      <c r="C58" s="33"/>
      <c r="D58" s="85">
        <f>D61-D56</f>
        <v>264722</v>
      </c>
      <c r="E58" s="3" t="s">
        <v>27</v>
      </c>
      <c r="F58" s="33"/>
      <c r="G58" s="33"/>
      <c r="H58" s="33"/>
    </row>
    <row r="59" spans="1:12" ht="13.5" thickBot="1" x14ac:dyDescent="0.25">
      <c r="A59" s="17">
        <f>SUM(A56:A58)</f>
        <v>420000</v>
      </c>
      <c r="B59" s="17">
        <f>SUM(B56:B58)</f>
        <v>489581</v>
      </c>
      <c r="C59" s="17">
        <f>SUM(C56:C58)</f>
        <v>339768</v>
      </c>
      <c r="D59" s="55">
        <f>SUM(D56:D58)</f>
        <v>337156</v>
      </c>
      <c r="E59" s="18" t="s">
        <v>26</v>
      </c>
      <c r="F59" s="17">
        <v>409472</v>
      </c>
      <c r="G59" s="17">
        <v>409472</v>
      </c>
      <c r="H59" s="17">
        <v>409472</v>
      </c>
    </row>
    <row r="61" spans="1:12" x14ac:dyDescent="0.2">
      <c r="A61" s="59">
        <v>420000</v>
      </c>
      <c r="B61" s="59">
        <v>489581</v>
      </c>
      <c r="C61" s="61">
        <v>331608</v>
      </c>
      <c r="D61" s="61">
        <v>337156</v>
      </c>
      <c r="E61" s="57" t="s">
        <v>62</v>
      </c>
      <c r="F61" s="61">
        <v>409472</v>
      </c>
      <c r="G61" s="61">
        <v>409472</v>
      </c>
      <c r="H61" s="61">
        <v>409472</v>
      </c>
    </row>
    <row r="62" spans="1:12" x14ac:dyDescent="0.2">
      <c r="B62" t="s">
        <v>64</v>
      </c>
      <c r="D62" s="39"/>
    </row>
    <row r="63" spans="1:12" x14ac:dyDescent="0.2">
      <c r="A63" s="28"/>
      <c r="B63" s="57"/>
      <c r="C63" s="57"/>
      <c r="D63" s="75"/>
      <c r="E63" s="57"/>
      <c r="F63" s="75"/>
      <c r="G63" s="57"/>
      <c r="H63" s="57"/>
      <c r="I63" s="57"/>
    </row>
    <row r="64" spans="1:12" x14ac:dyDescent="0.2">
      <c r="A64" s="74"/>
      <c r="B64" s="74"/>
      <c r="C64" s="74"/>
      <c r="D64" s="74"/>
    </row>
    <row r="65" spans="4:4" x14ac:dyDescent="0.2">
      <c r="D65" s="39"/>
    </row>
  </sheetData>
  <mergeCells count="2">
    <mergeCell ref="A1:C1"/>
    <mergeCell ref="F1:H1"/>
  </mergeCells>
  <phoneticPr fontId="8" type="noConversion"/>
  <printOptions horizontalCentered="1"/>
  <pageMargins left="0.25" right="0.25" top="0.5" bottom="0.5" header="0.5" footer="0.5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topLeftCell="C1" zoomScale="130" zoomScaleNormal="130" workbookViewId="0">
      <selection activeCell="H8" sqref="H8:H39"/>
    </sheetView>
  </sheetViews>
  <sheetFormatPr defaultRowHeight="12.75" x14ac:dyDescent="0.2"/>
  <cols>
    <col min="1" max="1" width="10.85546875" customWidth="1"/>
    <col min="2" max="2" width="12" bestFit="1" customWidth="1"/>
    <col min="3" max="3" width="12.7109375" bestFit="1" customWidth="1"/>
    <col min="4" max="4" width="12" bestFit="1" customWidth="1"/>
    <col min="5" max="5" width="41.5703125" customWidth="1"/>
    <col min="6" max="8" width="15" customWidth="1"/>
  </cols>
  <sheetData>
    <row r="1" spans="1:8" x14ac:dyDescent="0.2">
      <c r="A1" s="79" t="s">
        <v>70</v>
      </c>
      <c r="B1" s="67"/>
      <c r="C1" s="67"/>
      <c r="D1" s="67"/>
      <c r="E1" s="67"/>
      <c r="F1" s="67"/>
      <c r="G1" s="67"/>
      <c r="H1" s="67"/>
    </row>
    <row r="2" spans="1:8" x14ac:dyDescent="0.2">
      <c r="A2" s="67" t="s">
        <v>93</v>
      </c>
      <c r="B2" s="67"/>
      <c r="C2" s="67"/>
      <c r="D2" s="67"/>
      <c r="E2" s="67"/>
      <c r="F2" s="67"/>
      <c r="G2" s="67"/>
      <c r="H2" s="67"/>
    </row>
    <row r="3" spans="1:8" x14ac:dyDescent="0.2">
      <c r="A3" s="67"/>
      <c r="B3" s="67"/>
      <c r="C3" s="67"/>
      <c r="D3" s="67"/>
      <c r="E3" s="67"/>
      <c r="F3" s="67"/>
      <c r="G3" s="67"/>
      <c r="H3" s="67"/>
    </row>
    <row r="4" spans="1:8" x14ac:dyDescent="0.2">
      <c r="A4" s="67"/>
      <c r="B4" s="67"/>
      <c r="C4" s="67"/>
      <c r="D4" s="67"/>
      <c r="E4" s="67"/>
      <c r="F4" s="67"/>
      <c r="G4" s="67"/>
      <c r="H4" s="67"/>
    </row>
    <row r="5" spans="1:8" x14ac:dyDescent="0.2">
      <c r="A5" s="108" t="s">
        <v>28</v>
      </c>
      <c r="B5" s="109"/>
      <c r="C5" s="110"/>
      <c r="D5" s="76"/>
      <c r="E5" s="77" t="s">
        <v>86</v>
      </c>
      <c r="F5" s="108" t="s">
        <v>105</v>
      </c>
      <c r="G5" s="110"/>
      <c r="H5" s="111"/>
    </row>
    <row r="6" spans="1:8" x14ac:dyDescent="0.2">
      <c r="A6" s="11" t="s">
        <v>0</v>
      </c>
      <c r="B6" s="11" t="s">
        <v>0</v>
      </c>
      <c r="C6" s="11" t="s">
        <v>1</v>
      </c>
      <c r="D6" s="40" t="s">
        <v>65</v>
      </c>
      <c r="E6" s="68"/>
      <c r="F6" s="10" t="s">
        <v>2</v>
      </c>
      <c r="G6" s="11" t="s">
        <v>3</v>
      </c>
      <c r="H6" s="11" t="s">
        <v>4</v>
      </c>
    </row>
    <row r="7" spans="1:8" x14ac:dyDescent="0.2">
      <c r="A7" s="37" t="s">
        <v>67</v>
      </c>
      <c r="B7" s="37" t="s">
        <v>94</v>
      </c>
      <c r="C7" s="37" t="s">
        <v>100</v>
      </c>
      <c r="D7" s="47" t="s">
        <v>100</v>
      </c>
      <c r="E7" s="5" t="s">
        <v>71</v>
      </c>
      <c r="F7" s="4" t="s">
        <v>9</v>
      </c>
      <c r="G7" s="5" t="s">
        <v>10</v>
      </c>
      <c r="H7" s="5" t="s">
        <v>11</v>
      </c>
    </row>
    <row r="8" spans="1:8" x14ac:dyDescent="0.2">
      <c r="A8" s="78"/>
      <c r="B8" s="78"/>
      <c r="C8" s="70">
        <v>158700</v>
      </c>
      <c r="D8" s="70">
        <v>158200</v>
      </c>
      <c r="E8" s="69" t="s">
        <v>72</v>
      </c>
      <c r="F8" s="70">
        <v>181698</v>
      </c>
      <c r="G8" s="70">
        <v>181698</v>
      </c>
      <c r="H8" s="70">
        <v>181698</v>
      </c>
    </row>
    <row r="9" spans="1:8" x14ac:dyDescent="0.2">
      <c r="A9" s="69"/>
      <c r="B9" s="69"/>
      <c r="C9" s="69"/>
      <c r="D9" s="70"/>
      <c r="E9" s="69"/>
      <c r="F9" s="70"/>
      <c r="G9" s="70"/>
      <c r="H9" s="70"/>
    </row>
    <row r="10" spans="1:8" x14ac:dyDescent="0.2">
      <c r="A10" s="69"/>
      <c r="B10" s="69"/>
      <c r="C10" s="69"/>
      <c r="D10" s="70"/>
      <c r="E10" s="71" t="s">
        <v>85</v>
      </c>
      <c r="F10" s="70"/>
      <c r="G10" s="70"/>
      <c r="H10" s="70"/>
    </row>
    <row r="11" spans="1:8" x14ac:dyDescent="0.2">
      <c r="A11" s="69"/>
      <c r="B11" s="96">
        <v>158200</v>
      </c>
      <c r="C11" s="70">
        <v>23498</v>
      </c>
      <c r="D11" s="70">
        <v>23498</v>
      </c>
      <c r="E11" s="69" t="s">
        <v>73</v>
      </c>
      <c r="F11" s="70">
        <v>83662</v>
      </c>
      <c r="G11" s="70">
        <v>83662</v>
      </c>
      <c r="H11" s="70">
        <v>83662</v>
      </c>
    </row>
    <row r="12" spans="1:8" x14ac:dyDescent="0.2">
      <c r="A12" s="69"/>
      <c r="B12" s="96">
        <v>0</v>
      </c>
      <c r="C12" s="70">
        <v>200</v>
      </c>
      <c r="D12" s="70">
        <v>0</v>
      </c>
      <c r="E12" s="69" t="s">
        <v>74</v>
      </c>
      <c r="F12" s="70">
        <v>200</v>
      </c>
      <c r="G12" s="70">
        <v>200</v>
      </c>
      <c r="H12" s="70">
        <v>200</v>
      </c>
    </row>
    <row r="13" spans="1:8" x14ac:dyDescent="0.2">
      <c r="A13" s="69"/>
      <c r="B13" s="96">
        <v>158200</v>
      </c>
      <c r="C13" s="70">
        <f>SUM(C11:C12)</f>
        <v>23698</v>
      </c>
      <c r="D13" s="70">
        <f>SUM(D11:D12)</f>
        <v>23498</v>
      </c>
      <c r="E13" s="72" t="s">
        <v>75</v>
      </c>
      <c r="F13" s="70">
        <f>SUM(F11:F12)</f>
        <v>83862</v>
      </c>
      <c r="G13" s="70">
        <v>83862</v>
      </c>
      <c r="H13" s="70">
        <v>83862</v>
      </c>
    </row>
    <row r="14" spans="1:8" x14ac:dyDescent="0.2">
      <c r="A14" s="69"/>
      <c r="B14" s="69"/>
      <c r="C14" s="69"/>
      <c r="D14" s="69"/>
      <c r="E14" s="69"/>
      <c r="F14" s="70"/>
      <c r="G14" s="70"/>
      <c r="H14" s="70"/>
    </row>
    <row r="15" spans="1:8" x14ac:dyDescent="0.2">
      <c r="A15" s="69"/>
      <c r="B15" s="69"/>
      <c r="C15" s="69"/>
      <c r="D15" s="69"/>
      <c r="E15" s="69"/>
      <c r="F15" s="70"/>
      <c r="G15" s="70"/>
      <c r="H15" s="70"/>
    </row>
    <row r="16" spans="1:8" x14ac:dyDescent="0.2">
      <c r="A16" s="69"/>
      <c r="B16" s="69"/>
      <c r="C16" s="69"/>
      <c r="D16" s="69"/>
      <c r="E16" s="69"/>
      <c r="F16" s="70"/>
      <c r="G16" s="70"/>
      <c r="H16" s="70"/>
    </row>
    <row r="17" spans="1:8" x14ac:dyDescent="0.2">
      <c r="A17" s="69"/>
      <c r="B17" s="69"/>
      <c r="C17" s="69"/>
      <c r="D17" s="69"/>
      <c r="E17" s="69"/>
      <c r="F17" s="70"/>
      <c r="G17" s="70"/>
      <c r="H17" s="70"/>
    </row>
    <row r="18" spans="1:8" x14ac:dyDescent="0.2">
      <c r="A18" s="69"/>
      <c r="B18" s="69"/>
      <c r="C18" s="69"/>
      <c r="D18" s="69"/>
      <c r="E18" s="71" t="s">
        <v>84</v>
      </c>
      <c r="F18" s="70"/>
      <c r="G18" s="70"/>
      <c r="H18" s="70"/>
    </row>
    <row r="19" spans="1:8" x14ac:dyDescent="0.2">
      <c r="A19" s="69"/>
      <c r="B19" s="69"/>
      <c r="C19" s="69"/>
      <c r="D19" s="69"/>
      <c r="E19" s="68" t="s">
        <v>76</v>
      </c>
      <c r="F19" s="70"/>
      <c r="G19" s="70"/>
      <c r="H19" s="70"/>
    </row>
    <row r="20" spans="1:8" x14ac:dyDescent="0.2">
      <c r="A20" s="69"/>
      <c r="B20" s="69"/>
      <c r="C20" s="70">
        <v>0</v>
      </c>
      <c r="D20" s="70">
        <v>0</v>
      </c>
      <c r="E20" s="73" t="s">
        <v>77</v>
      </c>
      <c r="F20" s="70">
        <v>0</v>
      </c>
      <c r="G20" s="70">
        <v>0</v>
      </c>
      <c r="H20" s="70">
        <v>0</v>
      </c>
    </row>
    <row r="21" spans="1:8" x14ac:dyDescent="0.2">
      <c r="A21" s="69"/>
      <c r="B21" s="69"/>
      <c r="C21" s="70">
        <v>0</v>
      </c>
      <c r="D21" s="70">
        <v>0</v>
      </c>
      <c r="E21" s="72" t="s">
        <v>78</v>
      </c>
      <c r="F21" s="70">
        <v>0</v>
      </c>
      <c r="G21" s="70">
        <v>0</v>
      </c>
      <c r="H21" s="70">
        <v>0</v>
      </c>
    </row>
    <row r="22" spans="1:8" x14ac:dyDescent="0.2">
      <c r="A22" s="69"/>
      <c r="B22" s="69"/>
      <c r="C22" s="69"/>
      <c r="D22" s="70"/>
      <c r="E22" s="72"/>
      <c r="F22" s="70"/>
      <c r="G22" s="70"/>
      <c r="H22" s="70"/>
    </row>
    <row r="23" spans="1:8" x14ac:dyDescent="0.2">
      <c r="A23" s="69"/>
      <c r="B23" s="69"/>
      <c r="C23" s="69"/>
      <c r="D23" s="70"/>
      <c r="E23" s="69"/>
      <c r="F23" s="70"/>
      <c r="G23" s="70"/>
      <c r="H23" s="70"/>
    </row>
    <row r="24" spans="1:8" x14ac:dyDescent="0.2">
      <c r="A24" s="69"/>
      <c r="B24" s="69"/>
      <c r="C24" s="69"/>
      <c r="D24" s="70"/>
      <c r="E24" s="71" t="s">
        <v>83</v>
      </c>
      <c r="F24" s="70"/>
      <c r="G24" s="70"/>
      <c r="H24" s="70"/>
    </row>
    <row r="25" spans="1:8" x14ac:dyDescent="0.2">
      <c r="A25" s="69"/>
      <c r="B25" s="69"/>
      <c r="C25" s="70">
        <v>0</v>
      </c>
      <c r="D25" s="70">
        <v>0</v>
      </c>
      <c r="E25" s="69" t="s">
        <v>82</v>
      </c>
      <c r="F25" s="70">
        <v>0</v>
      </c>
      <c r="G25" s="70">
        <v>0</v>
      </c>
      <c r="H25" s="70">
        <v>0</v>
      </c>
    </row>
    <row r="26" spans="1:8" x14ac:dyDescent="0.2">
      <c r="A26" s="69"/>
      <c r="B26" s="69"/>
      <c r="C26" s="70">
        <v>0</v>
      </c>
      <c r="D26" s="70"/>
      <c r="E26" s="72" t="s">
        <v>79</v>
      </c>
      <c r="F26" s="70">
        <f>F25</f>
        <v>0</v>
      </c>
      <c r="G26" s="70">
        <v>0</v>
      </c>
      <c r="H26" s="70">
        <v>0</v>
      </c>
    </row>
    <row r="27" spans="1:8" x14ac:dyDescent="0.2">
      <c r="A27" s="69"/>
      <c r="B27" s="69"/>
      <c r="C27" s="70"/>
      <c r="D27" s="69"/>
      <c r="E27" s="72"/>
      <c r="F27" s="70"/>
      <c r="G27" s="70"/>
      <c r="H27" s="70"/>
    </row>
    <row r="28" spans="1:8" x14ac:dyDescent="0.2">
      <c r="A28" s="69"/>
      <c r="B28" s="69"/>
      <c r="C28" s="70"/>
      <c r="D28" s="69"/>
      <c r="E28" s="72"/>
      <c r="F28" s="70"/>
      <c r="G28" s="70"/>
      <c r="H28" s="70"/>
    </row>
    <row r="29" spans="1:8" x14ac:dyDescent="0.2">
      <c r="A29" s="69"/>
      <c r="B29" s="69"/>
      <c r="C29" s="70">
        <v>0</v>
      </c>
      <c r="D29" s="70">
        <v>0</v>
      </c>
      <c r="E29" s="72" t="s">
        <v>80</v>
      </c>
      <c r="F29" s="80">
        <f>F21+F26</f>
        <v>0</v>
      </c>
      <c r="G29" s="80">
        <v>0</v>
      </c>
      <c r="H29" s="70">
        <v>0</v>
      </c>
    </row>
    <row r="30" spans="1:8" x14ac:dyDescent="0.2">
      <c r="A30" s="69"/>
      <c r="B30" s="69"/>
      <c r="C30" s="69"/>
      <c r="D30" s="69"/>
      <c r="E30" s="72"/>
      <c r="G30" s="69"/>
      <c r="H30" s="69"/>
    </row>
    <row r="31" spans="1:8" x14ac:dyDescent="0.2">
      <c r="A31" s="69"/>
      <c r="B31" s="69"/>
      <c r="C31" s="69"/>
      <c r="D31" s="69"/>
      <c r="E31" s="72"/>
      <c r="F31" s="69"/>
      <c r="G31" s="69"/>
      <c r="H31" s="69"/>
    </row>
    <row r="32" spans="1:8" x14ac:dyDescent="0.2">
      <c r="A32" s="69"/>
      <c r="B32" s="69"/>
      <c r="C32" s="69"/>
      <c r="D32" s="69"/>
      <c r="E32" s="90" t="s">
        <v>91</v>
      </c>
      <c r="F32" s="69"/>
      <c r="G32" s="69"/>
      <c r="H32" s="69"/>
    </row>
    <row r="33" spans="1:8" x14ac:dyDescent="0.2">
      <c r="A33" s="69"/>
      <c r="B33" s="69"/>
      <c r="C33" s="69"/>
      <c r="D33" s="69"/>
      <c r="E33" s="91" t="s">
        <v>88</v>
      </c>
      <c r="F33" s="69"/>
      <c r="G33" s="69"/>
      <c r="H33" s="69"/>
    </row>
    <row r="34" spans="1:8" x14ac:dyDescent="0.2">
      <c r="A34" s="69"/>
      <c r="B34" s="69"/>
      <c r="C34" s="69"/>
      <c r="D34" s="69"/>
      <c r="E34" s="91" t="s">
        <v>89</v>
      </c>
      <c r="F34" s="69"/>
      <c r="G34" s="69"/>
      <c r="H34" s="69"/>
    </row>
    <row r="35" spans="1:8" x14ac:dyDescent="0.2">
      <c r="A35" s="69"/>
      <c r="B35" s="69"/>
      <c r="C35" s="69"/>
      <c r="D35" s="69"/>
      <c r="E35" s="91" t="s">
        <v>90</v>
      </c>
      <c r="F35" s="69"/>
      <c r="G35" s="69"/>
      <c r="H35" s="69"/>
    </row>
    <row r="36" spans="1:8" x14ac:dyDescent="0.2">
      <c r="A36" s="69"/>
      <c r="B36" s="69"/>
      <c r="C36" s="69"/>
      <c r="D36" s="69"/>
      <c r="E36" s="92" t="s">
        <v>92</v>
      </c>
      <c r="F36" s="69"/>
      <c r="G36" s="69"/>
      <c r="H36" s="69"/>
    </row>
    <row r="37" spans="1:8" x14ac:dyDescent="0.2">
      <c r="A37" s="69"/>
      <c r="B37" s="69"/>
      <c r="C37" s="69"/>
      <c r="D37" s="69"/>
      <c r="E37" s="93" t="s">
        <v>99</v>
      </c>
      <c r="F37" s="69"/>
      <c r="G37" s="69"/>
      <c r="H37" s="69"/>
    </row>
    <row r="38" spans="1:8" x14ac:dyDescent="0.2">
      <c r="A38" s="69"/>
      <c r="B38" s="69"/>
      <c r="C38" s="69"/>
      <c r="D38" s="69"/>
      <c r="E38" s="69"/>
      <c r="F38" s="69"/>
      <c r="G38" s="69"/>
      <c r="H38" s="69"/>
    </row>
    <row r="39" spans="1:8" x14ac:dyDescent="0.2">
      <c r="A39" s="69"/>
      <c r="B39" s="80">
        <f>B8+B13-B29</f>
        <v>158200</v>
      </c>
      <c r="C39" s="80">
        <f>C8+C13-C29</f>
        <v>182398</v>
      </c>
      <c r="D39" s="80">
        <f>D8+D13-D29</f>
        <v>181698</v>
      </c>
      <c r="E39" s="71" t="s">
        <v>106</v>
      </c>
      <c r="F39" s="70">
        <f>F8+F13-F29</f>
        <v>265560</v>
      </c>
      <c r="G39" s="70">
        <v>265560</v>
      </c>
      <c r="H39" s="80">
        <v>265560</v>
      </c>
    </row>
  </sheetData>
  <mergeCells count="2">
    <mergeCell ref="A5:C5"/>
    <mergeCell ref="F5:H5"/>
  </mergeCells>
  <phoneticPr fontId="8" type="noConversion"/>
  <pageMargins left="0.25" right="0.25" top="0.5" bottom="0.5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RESOURCES</vt:lpstr>
      <vt:lpstr>EXPENDITURES</vt:lpstr>
      <vt:lpstr>RESERVE FUND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Johnson</dc:creator>
  <cp:lastModifiedBy>Tom Wilson</cp:lastModifiedBy>
  <cp:lastPrinted>2024-05-15T23:10:27Z</cp:lastPrinted>
  <dcterms:created xsi:type="dcterms:W3CDTF">2003-04-01T17:03:46Z</dcterms:created>
  <dcterms:modified xsi:type="dcterms:W3CDTF">2025-05-13T19:22:23Z</dcterms:modified>
</cp:coreProperties>
</file>